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прил 2" sheetId="1" r:id="rId1"/>
    <sheet name="прил 1" sheetId="2" r:id="rId2"/>
  </sheets>
  <definedNames/>
  <calcPr fullCalcOnLoad="1"/>
</workbook>
</file>

<file path=xl/sharedStrings.xml><?xml version="1.0" encoding="utf-8"?>
<sst xmlns="http://schemas.openxmlformats.org/spreadsheetml/2006/main" count="421" uniqueCount="212">
  <si>
    <t>Код бюджетной классификации</t>
  </si>
  <si>
    <t>Источник доходов</t>
  </si>
  <si>
    <t>(тысяч рублей)</t>
  </si>
  <si>
    <t>1 00 00000 00 0000 000</t>
  </si>
  <si>
    <t>ДОХОДЫ</t>
  </si>
  <si>
    <t>1 01 00000 00 0000 000</t>
  </si>
  <si>
    <t>НАЛОГИ НА ПРИБЫЛЬ, ДОХОДЫ</t>
  </si>
  <si>
    <t>1 01 02000 01 0000 110</t>
  </si>
  <si>
    <t>Налог на доходы физических лиц</t>
  </si>
  <si>
    <t>1 06 00000 00 0000 000</t>
  </si>
  <si>
    <t>НАЛОГИ НА ИМУЩЕСТВО</t>
  </si>
  <si>
    <t>1 06 01030 10 0000 110</t>
  </si>
  <si>
    <t>Налог на имущество физических лиц, взимаемый по ставкам, применяемым к объектам налогообложения, расположенным в границах поселения</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</si>
  <si>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</si>
  <si>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</si>
  <si>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1 06 06023 10 0000 110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</si>
  <si>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</si>
  <si>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1 08 00000 00 0000 000</t>
  </si>
  <si>
    <t>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</si>
  <si>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</si>
  <si>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</si>
  <si>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1 11 05035 10 0000 120</t>
  </si>
  <si>
    <t>1 13 00000 00 0000 000</t>
  </si>
  <si>
    <t>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</si>
  <si>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</si>
  <si>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</si>
  <si>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1 11 09000 00 0000 120</t>
  </si>
  <si>
    <t>2 00 00000 00 0000 000</t>
  </si>
  <si>
    <t>БЕЗВОЗМЕЗДНЫЕ ПОСТУПЛЕНИЯ</t>
  </si>
  <si>
    <t>2 07 05000 10 0000 180</t>
  </si>
  <si>
    <t>Прочие безвозмездные поступления в бюджеты поселений</t>
  </si>
  <si>
    <t>ВСЕГО ДОХОДОВ</t>
  </si>
  <si>
    <t>1 01 02030 01 0000 110</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</si>
  <si>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</si>
  <si>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1 06 04012 02 0000 110</t>
  </si>
  <si>
    <t>Транспортный налог с физических лиц</t>
  </si>
  <si>
    <t>1 06 04011 02 0000 110</t>
  </si>
  <si>
    <t>Транспортный налог с организаций</t>
  </si>
  <si>
    <t>2 02 03015 10 0000 151</t>
  </si>
  <si>
    <t>1 11 05013 10 0000 120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</si>
  <si>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</si>
  <si>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</si>
  <si>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1 13 02995 10 0000 130</t>
  </si>
  <si>
    <t>Прочие доходы от компенсации затрат бюджетов поселений</t>
  </si>
  <si>
    <t>1 14 06013 10 0000 430</t>
  </si>
  <si>
    <t>1 01 02010 01 0000 110</t>
  </si>
  <si>
    <t>2 02 04012 10 0000 151</t>
  </si>
  <si>
    <t>Исполнено</t>
  </si>
  <si>
    <t>1 09 00000 00 0000 000</t>
  </si>
  <si>
    <t>1 09 04053 10 0000 110</t>
  </si>
  <si>
    <t>Земельный налог (по обязательствам, возникшим до 1 января 2006 года), мобилизуемый на территориях поселений</t>
  </si>
  <si>
    <t>Показатели исполнения бюджета Трубникоборского сельского поселения</t>
  </si>
  <si>
    <t>операций сектора государственного управления, относящихся к доходам бюджета</t>
  </si>
  <si>
    <t xml:space="preserve"> по доходам по кодам видов доходов, подвидов доходов, классификации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</si>
  <si>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</si>
  <si>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1 01 02010 01 4000 110</t>
  </si>
  <si>
    <t>1 01 02010 01 2000 110</t>
  </si>
  <si>
    <t>1 01 02010 01 3000 110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</si>
  <si>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</si>
  <si>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</si>
  <si>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</si>
  <si>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 xml:space="preserve">Налог  на  доходы  физических  лиц   с   доходов, полученных  физическими  лицами,  не  являющимися налоговыми резидентами Российской Федерации (взыскания)
</t>
  </si>
  <si>
    <t>1 01 02030 01 3000 110</t>
  </si>
  <si>
    <t>1 01 02010 01 1000 110</t>
  </si>
  <si>
    <t xml:space="preserve">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t>
  </si>
  <si>
    <t>1 01 02030 01 1000 110</t>
  </si>
  <si>
    <t xml:space="preserve">Налог  на  доходы  физических  лиц   с   доходов, полученных  физическими  лицами,  не  являющимися налоговыми резидентами Российской Федерации (сумма платежа)
</t>
  </si>
  <si>
    <t>1 01 02030 01 2000 110</t>
  </si>
  <si>
    <t xml:space="preserve">Налог  на  доходы  физических  лиц   с   доходов, полученных  физическими  лицами,  не  являющимися налоговыми резидентами Российской Федерации (пени, проценты)
</t>
  </si>
  <si>
    <t>1 06 01030 10 1000 110</t>
  </si>
  <si>
    <t>1 06 01030 10 2000 110</t>
  </si>
  <si>
    <t>Налог на имущество физических лиц, взимаемый по ставкам, применяемым к объектам налогообложения, расположенным в границах поселения (сумма платежа)</t>
  </si>
  <si>
    <t>Налог на имущество физических лиц, взимаемый по ставкам, применяемым к объектам налогообложения, расположенным в границах поселения (пени, проценты)</t>
  </si>
  <si>
    <t>Транспортный налог</t>
  </si>
  <si>
    <t>1 06 04011 02 1000 110</t>
  </si>
  <si>
    <t>Транспортный налог с организаций (сумма платежа)</t>
  </si>
  <si>
    <t>1 06 04011 02 3000 110</t>
  </si>
  <si>
    <t>Транспортный налог с организаций (взыскания)</t>
  </si>
  <si>
    <t>Транспортный налог с физических лиц (сумма платежа)</t>
  </si>
  <si>
    <t>Транспортный налог с физических лиц (пени, проценты)</t>
  </si>
  <si>
    <t>1 06 04012 02 1000 110</t>
  </si>
  <si>
    <t>1 06 04012 02 2000 110</t>
  </si>
  <si>
    <t>1 06 06000 00 0000 110</t>
  </si>
  <si>
    <t>1 06 04000 00 0000 110</t>
  </si>
  <si>
    <t>Земельный налог</t>
  </si>
  <si>
    <t>1 06 06013 10 1000 110</t>
  </si>
  <si>
    <t>1 06 06013 10 2000 110</t>
  </si>
  <si>
    <t>1 06 06013 10 3000 110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</si>
  <si>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</si>
  <si>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</si>
  <si>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</si>
  <si>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1 06 06023 10 1000 110</t>
  </si>
  <si>
    <t>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</si>
  <si>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</si>
  <si>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</si>
  <si>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</si>
  <si>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</si>
  <si>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ГОСУДАРСТВЕННАЯ ПОШЛИНА</t>
  </si>
  <si>
    <t>1 09 04053 10 1000 110</t>
  </si>
  <si>
    <t>1 09 04053 10 2000 110</t>
  </si>
  <si>
    <t>Земельный налог (по обязательствам, возникшим до 1 января 2006 года), мобилизуемый на территориях поселений (сумма платежа)</t>
  </si>
  <si>
    <t>Земельный налог (по обязательствам, возникшим до 1 января 2006 года), мобилизуемый на территориях поселений (пени, проценты)</t>
  </si>
  <si>
    <t>1 09 04053 10 3000 110</t>
  </si>
  <si>
    <t>Земельный налог (по обязательствам, возникшим до 1 января 2006 года), мобилизуемый на территориях поселений (взыскания)</t>
  </si>
  <si>
    <t>1 11 09045 10 0001 120</t>
  </si>
  <si>
    <t xml:space="preserve">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(плата за наем) </t>
  </si>
  <si>
    <t>ДОХОДЫ ОТ ОКАЗАНИЯ ПЛАТНЫХ УСЛУГ  И КОМПЕНСАЦИИ ЗАТРАТ ГОСУДАРСТВА</t>
  </si>
  <si>
    <t>2 02 04012 10 0001 151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</si>
  <si>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(пост. Адм. МО ТР ЛО от 10.05.12 №1205-па) (депутатские средства из резервного фонда Правительства ЛО)</t>
  </si>
  <si>
    <t>2 02 04012 10 0003 151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</si>
  <si>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(распоряжение ПЛО от 06.05.10 №209-р) (обл.б-т)</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</si>
  <si>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</si>
  <si>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</si>
  <si>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</si>
  <si>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1 01 02020 01 1000 110</t>
  </si>
  <si>
    <t>000</t>
  </si>
  <si>
    <t>182</t>
  </si>
  <si>
    <t>011</t>
  </si>
  <si>
    <t>ЗАДОЛЖЕННОСТЬ И ПЕРЕРАСЧЕТЫ ПО ОТМЕНЕННЫМ НАЛОГАМ, СБОРАМ И ИНЫМ ОБЯЗАТЕЛЬНЫМ ПЛАТЕЖАМ</t>
  </si>
  <si>
    <t xml:space="preserve"> по доходам по кодам классификации доходов бюджета</t>
  </si>
  <si>
    <t>Субвенции бюджетам субъектов Российской Федерации и муниципальных образований</t>
  </si>
  <si>
    <t>2 02 03000 00 0000 151</t>
  </si>
  <si>
    <t>Иные межбюджетные трансферты</t>
  </si>
  <si>
    <t>2 02 04000 00 0000 151</t>
  </si>
  <si>
    <t>1 14 02000 00 0000 00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</si>
  <si>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</si>
  <si>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</si>
  <si>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</si>
  <si>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1 14 06000 00 0000 000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</si>
  <si>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</si>
  <si>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1 03 00000 00 0000 000</t>
  </si>
  <si>
    <t>1 03 02000 01 0000 110</t>
  </si>
  <si>
    <t>1 06 04012 02 3000 110</t>
  </si>
  <si>
    <t>1 16 00000 00 0000 000</t>
  </si>
  <si>
    <t>1 16 33000 00 0000 000</t>
  </si>
  <si>
    <t>1 16 33050 10 0000 140</t>
  </si>
  <si>
    <t>2 02 01003 10 0000 151</t>
  </si>
  <si>
    <t>2 02 01000 00 0000 151</t>
  </si>
  <si>
    <t>2 02 02000 00 0000 151</t>
  </si>
  <si>
    <t xml:space="preserve"> 1 03 00000 00 0000 000</t>
  </si>
  <si>
    <t>НАЛОГИ НА ТОВАРЫ (РАБОТЫ, УСЛУГИ), РЕАЛИЗУЕМЫЕ НА ТЕРРИТОРИИ РОССИЙСКОЙ ФЕДЕРАЦИИ</t>
  </si>
  <si>
    <t>ШТРАФЫ, САНКЦИИ, ВОЗМЕЩЕНИЕ УЩЕРБА</t>
  </si>
  <si>
    <t>Дотации бюджетам субъектов Российской Федерации и муниципальных образований</t>
  </si>
  <si>
    <t>Субсидии бюджетам бюджетной системы Российской Федерации (межбюджетные субсидии)</t>
  </si>
  <si>
    <t xml:space="preserve">Акцизы по подакцизным товарам (продукции), производимым на территории Российской Федерации
</t>
  </si>
  <si>
    <t>Транспортный налог с физических лиц (взыскания)</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</si>
  <si>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</si>
  <si>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
</t>
  </si>
  <si>
    <t xml:space="preserve">Дотации бюджетам поселений на поддержку мер по обеспечению сбалансированности бюджетов
</t>
  </si>
  <si>
    <t xml:space="preserve">Прочие субсидии бюджетам сельских поселений
</t>
  </si>
  <si>
    <t xml:space="preserve">Субвенции бюджетам сельских поселений на осуществление первичного воинского учета на территориях, где отсутствуют военные комиссариаты
</t>
  </si>
  <si>
    <t>1 01 02010 01 2100 110</t>
  </si>
  <si>
    <t>1 06 01030 10 4000 110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</si>
  <si>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</si>
  <si>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1 06 04012 02 4000 110</t>
  </si>
  <si>
    <t>Транспортный налог (прочие поступления)</t>
  </si>
  <si>
    <t>1 06 06033 10 0000 110</t>
  </si>
  <si>
    <t>Земельный налог с организаций</t>
  </si>
  <si>
    <t>1 06 06033 10 2100 110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</si>
  <si>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</si>
  <si>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1 06 06033 10 3000 110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</si>
  <si>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</si>
  <si>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1 06 06043 10 0000 110</t>
  </si>
  <si>
    <t>Земельный налог с физических лиц, обладающих земельным участком, расположенным в границах сельских поселений</t>
  </si>
  <si>
    <t>1 06 06043 10 2100 110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</si>
  <si>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</si>
  <si>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1 06 06043 10 4000 110</t>
  </si>
  <si>
    <t>Земельный налог с физических лиц, обладающих земельным участком, расположенным в границах сельских поселений (прочие поступления)</t>
  </si>
  <si>
    <t>1 11 05075 10 0000 120</t>
  </si>
  <si>
    <t>Доходы от сдачи в аренду имущества, составляющего казну сельских поселений (за исключением земельных участков)</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</si>
  <si>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</si>
  <si>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</si>
  <si>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2 02 04999 10 00003 151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</si>
  <si>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</si>
  <si>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 xml:space="preserve"> Тосненского района Ленинградской области за 2016 год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</si>
  <si>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</si>
  <si>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</si>
  <si>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</si>
  <si>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</si>
  <si>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</si>
  <si>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</si>
  <si>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</si>
  <si>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</si>
  <si>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</si>
  <si>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1 05 00000 00 0000 000</t>
  </si>
  <si>
    <t>НАЛОГИ НА СОВОКУПНЫЙ ДОХОД</t>
  </si>
  <si>
    <t>1 05 03000 01 0000 110</t>
  </si>
  <si>
    <t>Единый сельскохозяйственный налог</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</si>
  <si>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</si>
  <si>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</si>
  <si>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1 06 01030 10 2100 110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</si>
  <si>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</si>
  <si>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1 06 06030 00 0000 110</t>
  </si>
  <si>
    <t xml:space="preserve">Земельный налог с организаций, обладающих земельным участком, расположенным в границах сельских поселений </t>
  </si>
  <si>
    <t>1 06 06040 00 0000 110</t>
  </si>
  <si>
    <t>Земельный налог с физических лиц</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</si>
  <si>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</si>
  <si>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</si>
  <si>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1 11 09045 10 0000 120</t>
  </si>
  <si>
    <t xml:space="preserve">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</si>
  <si>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Прочие доходы от компенсации затрат бюджетов сельских поселений</t>
  </si>
  <si>
    <t>2 02 02077 10 0000 151</t>
  </si>
  <si>
    <t>Субсидии бюджетам сельских поселений на софинансирование капитальных вложений в объекты муниципальной собственности</t>
  </si>
  <si>
    <t>2 02 02216 10 0000 151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</si>
  <si>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</si>
  <si>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2 02 02999 10 0000 151</t>
  </si>
  <si>
    <t>2 02 03024 10 0000 151</t>
  </si>
  <si>
    <t>Субвенции бюджетам поселений на выполнение передаваемых полномочий субъектов Российской Федерации</t>
  </si>
  <si>
    <t xml:space="preserve">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 </t>
  </si>
  <si>
    <t>ДОХОДЫ ОТ ОКАЗАНИЯ ПЛАТНЫХ УСЛУГ  (РАБОТ) И КОМПЕНСАЦИИ ЗАТРАТ ГОСУДАРСТВА</t>
  </si>
  <si>
    <t>Приложение № 1                                                                                                                                                                                                                                                               к решению Совета депутатов                                                                                                                                                                                                             Трубникоборского сельского поселения                                                                                                                                                                   Тосненского района Ленинградской области                                                                                                                                                                                                           от 19.06.2017 № 95</t>
  </si>
  <si>
    <t>Приложение № 2                                                                                                                                                                                                                                                               к решению Совета депутатов                                                                                                                                                                                                             Трубникоборского сельского поселения                                                                                                                                                                   Тосненского района Ленинградской области                                                                                                                                                                                                           от 19.06.2017 № 95</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</si>
</sst>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0"/>
  </numFmts>
  <fonts count="44">
    <font>
      <sz val="10"/>
      <name val="Arial"/>
      <family val="0"/>
    </font>
    <font>
      <sz val="10"/>
      <name val="Times New Roman"/>
      <family val="1"/>
    </font>
    <font>
      <u val="single"/>
      <sz val="10"/>
      <color indexed="12"/>
      <name val="Arial"/>
      <family val="2"/>
    </font>
    <font>
      <u val="single"/>
      <sz val="10"/>
      <color indexed="36"/>
      <name val="Arial"/>
      <family val="2"/>
    </font>
    <font>
      <b/>
      <sz val="10"/>
      <name val="Times New Roman"/>
      <family val="1"/>
    </font>
    <font>
      <sz val="10"/>
      <color indexed="8"/>
      <name val="Times New Roman"/>
      <family val="1"/>
    </font>
    <font>
      <b/>
      <sz val="10"/>
      <color indexed="8"/>
      <name val="Times New Roman"/>
      <family val="1"/>
    </font>
    <font>
      <b/>
      <sz val="10"/>
      <name val="Arial"/>
      <family val="2"/>
    </font>
    <font>
      <b/>
      <i/>
      <sz val="10"/>
      <name val="Times New Roman"/>
      <family val="1"/>
    </font>
    <font>
      <b/>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horizontal="center"/>
    </xf>
    <xf numFmtId="0" fontId="7" fillId="0" borderId="0" xfId="0" applyFont="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5" fillId="0" borderId="10" xfId="0" applyFont="1" applyBorder="1" applyAlignment="1">
      <alignment horizontal="left" vertical="top" wrapText="1"/>
    </xf>
    <xf numFmtId="186" fontId="4" fillId="0" borderId="12" xfId="0" applyNumberFormat="1" applyFont="1" applyBorder="1" applyAlignment="1">
      <alignment horizontal="center" vertical="center"/>
    </xf>
    <xf numFmtId="186" fontId="1" fillId="0" borderId="13" xfId="0" applyNumberFormat="1" applyFont="1" applyBorder="1" applyAlignment="1">
      <alignment horizontal="center" vertical="center"/>
    </xf>
    <xf numFmtId="186" fontId="1" fillId="0" borderId="14" xfId="0" applyNumberFormat="1" applyFont="1" applyBorder="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1" fillId="0" borderId="15" xfId="0" applyFont="1" applyBorder="1" applyAlignment="1">
      <alignment horizontal="center"/>
    </xf>
    <xf numFmtId="0" fontId="6" fillId="0" borderId="10" xfId="0" applyFont="1" applyBorder="1" applyAlignment="1">
      <alignment horizontal="left" vertical="top" wrapText="1"/>
    </xf>
    <xf numFmtId="49" fontId="4" fillId="0" borderId="16" xfId="0" applyNumberFormat="1" applyFont="1" applyBorder="1" applyAlignment="1">
      <alignment horizontal="center" vertical="center"/>
    </xf>
    <xf numFmtId="186" fontId="4" fillId="0" borderId="13"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top" wrapText="1"/>
    </xf>
    <xf numFmtId="186" fontId="4" fillId="0" borderId="14"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 fillId="0" borderId="11" xfId="0" applyFont="1" applyBorder="1" applyAlignment="1">
      <alignment horizontal="center" vertical="center"/>
    </xf>
    <xf numFmtId="49" fontId="8"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top" wrapText="1"/>
    </xf>
    <xf numFmtId="186" fontId="8" fillId="0" borderId="2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top" wrapText="1"/>
    </xf>
    <xf numFmtId="186" fontId="8" fillId="0" borderId="13" xfId="0" applyNumberFormat="1" applyFont="1" applyBorder="1" applyAlignment="1">
      <alignment horizontal="center" vertical="center"/>
    </xf>
    <xf numFmtId="0" fontId="9" fillId="0" borderId="10" xfId="0" applyFont="1" applyBorder="1" applyAlignment="1">
      <alignment horizontal="left" vertical="top" wrapText="1"/>
    </xf>
    <xf numFmtId="4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left" vertical="top" wrapText="1"/>
    </xf>
    <xf numFmtId="186" fontId="8" fillId="0" borderId="23" xfId="0" applyNumberFormat="1" applyFont="1" applyBorder="1" applyAlignment="1">
      <alignment horizontal="center" vertical="center"/>
    </xf>
    <xf numFmtId="0" fontId="4" fillId="0" borderId="24" xfId="0" applyFont="1" applyBorder="1" applyAlignment="1">
      <alignment horizontal="center"/>
    </xf>
    <xf numFmtId="0" fontId="4" fillId="0" borderId="12" xfId="0" applyFont="1" applyBorder="1" applyAlignment="1">
      <alignment horizontal="center"/>
    </xf>
    <xf numFmtId="49"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0" fontId="6" fillId="0" borderId="26" xfId="0" applyFont="1" applyBorder="1" applyAlignment="1">
      <alignment horizontal="left" vertical="top" wrapText="1"/>
    </xf>
    <xf numFmtId="186" fontId="4" fillId="0" borderId="27"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left" vertical="top" wrapText="1"/>
    </xf>
    <xf numFmtId="186"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left" vertical="top" wrapText="1"/>
    </xf>
    <xf numFmtId="186" fontId="1" fillId="0" borderId="30" xfId="0" applyNumberFormat="1" applyFont="1" applyBorder="1" applyAlignment="1">
      <alignment horizontal="center" vertical="center"/>
    </xf>
    <xf numFmtId="49" fontId="8" fillId="0" borderId="31"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left" vertical="top" wrapText="1"/>
    </xf>
    <xf numFmtId="186"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8" fillId="0" borderId="35" xfId="0" applyFont="1" applyBorder="1" applyAlignment="1">
      <alignment horizontal="center" vertical="center"/>
    </xf>
    <xf numFmtId="186" fontId="8"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186" fontId="4" fillId="0" borderId="39" xfId="0" applyNumberFormat="1" applyFont="1" applyBorder="1" applyAlignment="1">
      <alignment horizontal="center" vertical="center"/>
    </xf>
    <xf numFmtId="0" fontId="4" fillId="0" borderId="26" xfId="0" applyFont="1" applyBorder="1" applyAlignment="1">
      <alignment horizontal="left" vertical="top" wrapText="1"/>
    </xf>
    <xf numFmtId="0" fontId="8" fillId="0" borderId="22" xfId="0" applyFont="1" applyBorder="1" applyAlignment="1">
      <alignment horizontal="left" vertical="center" wrapText="1"/>
    </xf>
    <xf numFmtId="0" fontId="7" fillId="0" borderId="0" xfId="0" applyFont="1" applyAlignment="1">
      <alignment vertical="center"/>
    </xf>
    <xf numFmtId="0" fontId="8" fillId="0" borderId="19" xfId="0" applyFont="1" applyBorder="1" applyAlignment="1">
      <alignment horizontal="left" vertical="center" wrapText="1"/>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10" xfId="0" applyFont="1" applyBorder="1" applyAlignment="1">
      <alignment horizontal="left" vertical="center" wrapText="1"/>
    </xf>
    <xf numFmtId="0" fontId="0" fillId="0" borderId="0" xfId="0" applyFont="1" applyAlignment="1">
      <alignment vertical="center"/>
    </xf>
    <xf numFmtId="0" fontId="8" fillId="0" borderId="10" xfId="0" applyFont="1" applyBorder="1" applyAlignment="1">
      <alignment horizontal="left" vertical="center" wrapText="1"/>
    </xf>
    <xf numFmtId="0" fontId="5" fillId="0" borderId="10" xfId="0" applyFont="1" applyBorder="1" applyAlignment="1">
      <alignment horizontal="left" vertical="center" wrapText="1"/>
    </xf>
    <xf numFmtId="0" fontId="9" fillId="0" borderId="10" xfId="0" applyFont="1" applyBorder="1" applyAlignment="1">
      <alignment horizontal="left" vertical="center" wrapText="1"/>
    </xf>
    <xf numFmtId="0" fontId="8"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11" xfId="0" applyFont="1" applyBorder="1" applyAlignment="1">
      <alignment horizontal="left" vertical="center" wrapText="1"/>
    </xf>
    <xf numFmtId="0" fontId="1" fillId="0" borderId="40" xfId="0" applyFont="1" applyBorder="1" applyAlignment="1">
      <alignment horizontal="center"/>
    </xf>
    <xf numFmtId="0" fontId="1" fillId="0" borderId="24"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0" xfId="0" applyFont="1" applyAlignment="1">
      <alignment horizontal="center"/>
    </xf>
    <xf numFmtId="0" fontId="1" fillId="0" borderId="0" xfId="0" applyFont="1" applyAlignment="1">
      <alignment horizontal="right" vertical="top"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tabSelected="1" zoomScalePageLayoutView="0" workbookViewId="0" topLeftCell="A1">
      <selection activeCell="B2" sqref="B2:D2"/>
    </sheetView>
  </sheetViews>
  <sheetFormatPr defaultColWidth="9.140625" defaultRowHeight="12.75"/>
  <cols>
    <col min="1" max="1" width="4.8515625" style="11" customWidth="1"/>
    <col min="2" max="2" width="21.28125" style="1" customWidth="1"/>
    <col min="3" max="3" width="79.7109375" style="1" customWidth="1"/>
    <col min="4" max="4" width="19.140625" style="1" customWidth="1"/>
    <col min="5" max="16384" width="9.140625" style="1" customWidth="1"/>
  </cols>
  <sheetData>
    <row r="1" spans="3:4" ht="75" customHeight="1">
      <c r="C1" s="82" t="s">
        <v>211</v>
      </c>
      <c r="D1" s="82"/>
    </row>
    <row r="2" spans="2:4" ht="12.75">
      <c r="B2" s="81" t="s">
        <v>51</v>
      </c>
      <c r="C2" s="81"/>
      <c r="D2" s="81"/>
    </row>
    <row r="3" spans="2:4" ht="12.75">
      <c r="B3" s="81" t="s">
        <v>174</v>
      </c>
      <c r="C3" s="81"/>
      <c r="D3" s="81"/>
    </row>
    <row r="4" spans="2:4" ht="12.75">
      <c r="B4" s="81" t="s">
        <v>53</v>
      </c>
      <c r="C4" s="81"/>
      <c r="D4" s="81"/>
    </row>
    <row r="5" spans="2:4" ht="12.75">
      <c r="B5" s="81" t="s">
        <v>52</v>
      </c>
      <c r="C5" s="81"/>
      <c r="D5" s="81"/>
    </row>
    <row r="6" ht="13.5" thickBot="1">
      <c r="B6" s="2"/>
    </row>
    <row r="7" spans="1:4" ht="30.75" customHeight="1">
      <c r="A7" s="85" t="s">
        <v>0</v>
      </c>
      <c r="B7" s="86"/>
      <c r="C7" s="83" t="s">
        <v>1</v>
      </c>
      <c r="D7" s="38" t="s">
        <v>47</v>
      </c>
    </row>
    <row r="8" spans="1:4" ht="13.5" thickBot="1">
      <c r="A8" s="87"/>
      <c r="B8" s="88"/>
      <c r="C8" s="84"/>
      <c r="D8" s="39" t="s">
        <v>2</v>
      </c>
    </row>
    <row r="9" spans="1:4" ht="13.5" thickBot="1">
      <c r="A9" s="76">
        <v>1</v>
      </c>
      <c r="B9" s="77"/>
      <c r="C9" s="14">
        <v>2</v>
      </c>
      <c r="D9" s="14">
        <v>3</v>
      </c>
    </row>
    <row r="10" spans="1:4" s="3" customFormat="1" ht="14.25" thickBot="1">
      <c r="A10" s="34" t="s">
        <v>115</v>
      </c>
      <c r="B10" s="35" t="s">
        <v>3</v>
      </c>
      <c r="C10" s="36" t="s">
        <v>4</v>
      </c>
      <c r="D10" s="37">
        <f>D11+D29+D52+D59+D64+D66+D54+D25+D71+D27</f>
        <v>16011.24941</v>
      </c>
    </row>
    <row r="11" spans="1:4" s="3" customFormat="1" ht="13.5">
      <c r="A11" s="25" t="s">
        <v>115</v>
      </c>
      <c r="B11" s="26" t="s">
        <v>5</v>
      </c>
      <c r="C11" s="27" t="s">
        <v>6</v>
      </c>
      <c r="D11" s="28">
        <f>D12</f>
        <v>1025.36119</v>
      </c>
    </row>
    <row r="12" spans="1:4" s="3" customFormat="1" ht="16.5" customHeight="1">
      <c r="A12" s="16" t="s">
        <v>115</v>
      </c>
      <c r="B12" s="12" t="s">
        <v>7</v>
      </c>
      <c r="C12" s="15" t="s">
        <v>8</v>
      </c>
      <c r="D12" s="17">
        <f>D13+D21+D18</f>
        <v>1025.36119</v>
      </c>
    </row>
    <row r="13" spans="1:4" s="3" customFormat="1" ht="63" customHeight="1">
      <c r="A13" s="16" t="s">
        <v>115</v>
      </c>
      <c r="B13" s="12" t="s">
        <v>45</v>
      </c>
      <c r="C13" s="13" t="s">
        <v>177</v>
      </c>
      <c r="D13" s="17">
        <f>D14+D15+D16+D17</f>
        <v>1002.8455900000001</v>
      </c>
    </row>
    <row r="14" spans="1:4" ht="69.75" customHeight="1">
      <c r="A14" s="18" t="s">
        <v>115</v>
      </c>
      <c r="B14" s="4" t="s">
        <v>63</v>
      </c>
      <c r="C14" s="5" t="s">
        <v>175</v>
      </c>
      <c r="D14" s="9">
        <v>989.21919</v>
      </c>
    </row>
    <row r="15" spans="1:4" ht="54.75" customHeight="1">
      <c r="A15" s="18" t="s">
        <v>115</v>
      </c>
      <c r="B15" s="4" t="s">
        <v>151</v>
      </c>
      <c r="C15" s="5" t="s">
        <v>176</v>
      </c>
      <c r="D15" s="9">
        <v>12.0229</v>
      </c>
    </row>
    <row r="16" spans="1:4" ht="73.5" customHeight="1">
      <c r="A16" s="18" t="s">
        <v>115</v>
      </c>
      <c r="B16" s="4" t="s">
        <v>57</v>
      </c>
      <c r="C16" s="5" t="s">
        <v>178</v>
      </c>
      <c r="D16" s="9">
        <v>1.6035</v>
      </c>
    </row>
    <row r="17" spans="1:4" ht="55.5" customHeight="1" hidden="1">
      <c r="A17" s="18" t="s">
        <v>116</v>
      </c>
      <c r="B17" s="4" t="s">
        <v>55</v>
      </c>
      <c r="C17" s="5" t="s">
        <v>54</v>
      </c>
      <c r="D17" s="9">
        <v>0</v>
      </c>
    </row>
    <row r="18" spans="1:4" ht="82.5" customHeight="1">
      <c r="A18" s="18" t="s">
        <v>115</v>
      </c>
      <c r="B18" s="12" t="s">
        <v>111</v>
      </c>
      <c r="C18" s="13" t="s">
        <v>112</v>
      </c>
      <c r="D18" s="9">
        <f>D19+D20</f>
        <v>0.6361</v>
      </c>
    </row>
    <row r="19" spans="1:4" ht="81.75" customHeight="1">
      <c r="A19" s="18" t="s">
        <v>115</v>
      </c>
      <c r="B19" s="4" t="s">
        <v>114</v>
      </c>
      <c r="C19" s="5" t="s">
        <v>179</v>
      </c>
      <c r="D19" s="9">
        <v>0.5986</v>
      </c>
    </row>
    <row r="20" spans="1:4" ht="74.25" customHeight="1">
      <c r="A20" s="18" t="s">
        <v>115</v>
      </c>
      <c r="B20" s="4" t="s">
        <v>180</v>
      </c>
      <c r="C20" s="5" t="s">
        <v>181</v>
      </c>
      <c r="D20" s="9">
        <v>0.0375</v>
      </c>
    </row>
    <row r="21" spans="1:4" s="3" customFormat="1" ht="44.25" customHeight="1">
      <c r="A21" s="18" t="s">
        <v>115</v>
      </c>
      <c r="B21" s="12" t="s">
        <v>32</v>
      </c>
      <c r="C21" s="13" t="s">
        <v>182</v>
      </c>
      <c r="D21" s="17">
        <f>D22+D23+D24</f>
        <v>21.8795</v>
      </c>
    </row>
    <row r="22" spans="1:4" ht="41.25" customHeight="1">
      <c r="A22" s="18" t="s">
        <v>115</v>
      </c>
      <c r="B22" s="4" t="s">
        <v>65</v>
      </c>
      <c r="C22" s="5" t="s">
        <v>183</v>
      </c>
      <c r="D22" s="9">
        <v>21.8795</v>
      </c>
    </row>
    <row r="23" spans="1:4" ht="43.5" customHeight="1" hidden="1">
      <c r="A23" s="18" t="s">
        <v>115</v>
      </c>
      <c r="B23" s="4" t="s">
        <v>67</v>
      </c>
      <c r="C23" s="5" t="s">
        <v>68</v>
      </c>
      <c r="D23" s="9">
        <v>0</v>
      </c>
    </row>
    <row r="24" spans="1:4" ht="42.75" customHeight="1" hidden="1">
      <c r="A24" s="18" t="s">
        <v>115</v>
      </c>
      <c r="B24" s="4" t="s">
        <v>62</v>
      </c>
      <c r="C24" s="5" t="s">
        <v>61</v>
      </c>
      <c r="D24" s="9">
        <v>0</v>
      </c>
    </row>
    <row r="25" spans="1:4" ht="42.75" customHeight="1">
      <c r="A25" s="18" t="s">
        <v>115</v>
      </c>
      <c r="B25" s="4" t="s">
        <v>130</v>
      </c>
      <c r="C25" s="5" t="s">
        <v>140</v>
      </c>
      <c r="D25" s="9">
        <f>D26</f>
        <v>2038.52017</v>
      </c>
    </row>
    <row r="26" spans="1:4" ht="24.75" customHeight="1">
      <c r="A26" s="18" t="s">
        <v>115</v>
      </c>
      <c r="B26" s="4" t="s">
        <v>131</v>
      </c>
      <c r="C26" s="5" t="s">
        <v>144</v>
      </c>
      <c r="D26" s="9">
        <v>2038.52017</v>
      </c>
    </row>
    <row r="27" spans="1:4" ht="23.25" customHeight="1">
      <c r="A27" s="18" t="s">
        <v>115</v>
      </c>
      <c r="B27" s="4" t="s">
        <v>184</v>
      </c>
      <c r="C27" s="5" t="s">
        <v>185</v>
      </c>
      <c r="D27" s="9">
        <f>D28</f>
        <v>2</v>
      </c>
    </row>
    <row r="28" spans="1:4" ht="23.25" customHeight="1">
      <c r="A28" s="18" t="s">
        <v>115</v>
      </c>
      <c r="B28" s="4" t="s">
        <v>186</v>
      </c>
      <c r="C28" s="5" t="s">
        <v>187</v>
      </c>
      <c r="D28" s="9">
        <v>2</v>
      </c>
    </row>
    <row r="29" spans="1:4" ht="13.5">
      <c r="A29" s="18" t="s">
        <v>115</v>
      </c>
      <c r="B29" s="30" t="s">
        <v>9</v>
      </c>
      <c r="C29" s="31" t="s">
        <v>10</v>
      </c>
      <c r="D29" s="32">
        <f>D30+D44+D48+D34</f>
        <v>12116.76671</v>
      </c>
    </row>
    <row r="30" spans="1:4" ht="26.25">
      <c r="A30" s="18" t="s">
        <v>115</v>
      </c>
      <c r="B30" s="12" t="s">
        <v>11</v>
      </c>
      <c r="C30" s="13" t="s">
        <v>188</v>
      </c>
      <c r="D30" s="17">
        <f>D31+D32+D33</f>
        <v>578.35971</v>
      </c>
    </row>
    <row r="31" spans="1:4" ht="39">
      <c r="A31" s="18" t="s">
        <v>115</v>
      </c>
      <c r="B31" s="4" t="s">
        <v>69</v>
      </c>
      <c r="C31" s="5" t="s">
        <v>189</v>
      </c>
      <c r="D31" s="9">
        <v>570.31166</v>
      </c>
    </row>
    <row r="32" spans="1:4" ht="39">
      <c r="A32" s="18" t="s">
        <v>115</v>
      </c>
      <c r="B32" s="4" t="s">
        <v>190</v>
      </c>
      <c r="C32" s="5" t="s">
        <v>191</v>
      </c>
      <c r="D32" s="9">
        <v>8.05354</v>
      </c>
    </row>
    <row r="33" spans="1:4" ht="26.25">
      <c r="A33" s="18" t="s">
        <v>115</v>
      </c>
      <c r="B33" s="4" t="s">
        <v>152</v>
      </c>
      <c r="C33" s="5" t="s">
        <v>153</v>
      </c>
      <c r="D33" s="9">
        <v>-0.00549</v>
      </c>
    </row>
    <row r="34" spans="1:4" ht="12.75" hidden="1">
      <c r="A34" s="18" t="s">
        <v>115</v>
      </c>
      <c r="B34" s="12" t="s">
        <v>83</v>
      </c>
      <c r="C34" s="13" t="s">
        <v>73</v>
      </c>
      <c r="D34" s="17">
        <f>D35+D38</f>
        <v>0</v>
      </c>
    </row>
    <row r="35" spans="1:4" ht="12.75" hidden="1">
      <c r="A35" s="18" t="s">
        <v>115</v>
      </c>
      <c r="B35" s="12" t="s">
        <v>36</v>
      </c>
      <c r="C35" s="13" t="s">
        <v>37</v>
      </c>
      <c r="D35" s="17">
        <f>D36+D37</f>
        <v>0</v>
      </c>
    </row>
    <row r="36" spans="1:4" ht="12.75" hidden="1">
      <c r="A36" s="18" t="s">
        <v>115</v>
      </c>
      <c r="B36" s="4" t="s">
        <v>74</v>
      </c>
      <c r="C36" s="5" t="s">
        <v>75</v>
      </c>
      <c r="D36" s="9">
        <v>0</v>
      </c>
    </row>
    <row r="37" spans="1:4" ht="12.75" hidden="1">
      <c r="A37" s="18" t="s">
        <v>115</v>
      </c>
      <c r="B37" s="4" t="s">
        <v>76</v>
      </c>
      <c r="C37" s="5" t="s">
        <v>77</v>
      </c>
      <c r="D37" s="9">
        <v>0</v>
      </c>
    </row>
    <row r="38" spans="1:4" ht="12.75" hidden="1">
      <c r="A38" s="18" t="s">
        <v>115</v>
      </c>
      <c r="B38" s="12" t="s">
        <v>34</v>
      </c>
      <c r="C38" s="13" t="s">
        <v>35</v>
      </c>
      <c r="D38" s="17">
        <f>D39+D40+D41+D42</f>
        <v>0</v>
      </c>
    </row>
    <row r="39" spans="1:4" ht="12.75" hidden="1">
      <c r="A39" s="18" t="s">
        <v>115</v>
      </c>
      <c r="B39" s="4" t="s">
        <v>80</v>
      </c>
      <c r="C39" s="5" t="s">
        <v>78</v>
      </c>
      <c r="D39" s="9">
        <v>0</v>
      </c>
    </row>
    <row r="40" spans="1:4" ht="12.75" hidden="1">
      <c r="A40" s="18" t="s">
        <v>115</v>
      </c>
      <c r="B40" s="4" t="s">
        <v>81</v>
      </c>
      <c r="C40" s="5" t="s">
        <v>79</v>
      </c>
      <c r="D40" s="9">
        <v>0</v>
      </c>
    </row>
    <row r="41" spans="1:4" ht="12.75" hidden="1">
      <c r="A41" s="18" t="s">
        <v>115</v>
      </c>
      <c r="B41" s="4" t="s">
        <v>132</v>
      </c>
      <c r="C41" s="5" t="s">
        <v>145</v>
      </c>
      <c r="D41" s="9">
        <v>0</v>
      </c>
    </row>
    <row r="42" spans="1:4" ht="12.75" hidden="1">
      <c r="A42" s="18" t="s">
        <v>115</v>
      </c>
      <c r="B42" s="4" t="s">
        <v>154</v>
      </c>
      <c r="C42" s="5" t="s">
        <v>155</v>
      </c>
      <c r="D42" s="9">
        <v>0</v>
      </c>
    </row>
    <row r="43" spans="1:4" ht="12.75">
      <c r="A43" s="18" t="s">
        <v>115</v>
      </c>
      <c r="B43" s="12" t="s">
        <v>82</v>
      </c>
      <c r="C43" s="15" t="s">
        <v>84</v>
      </c>
      <c r="D43" s="17">
        <f>D44+D48</f>
        <v>11538.407000000001</v>
      </c>
    </row>
    <row r="44" spans="1:4" ht="12.75">
      <c r="A44" s="18" t="s">
        <v>115</v>
      </c>
      <c r="B44" s="12" t="s">
        <v>192</v>
      </c>
      <c r="C44" s="15" t="s">
        <v>157</v>
      </c>
      <c r="D44" s="17">
        <f>D45+D46+D47</f>
        <v>3112.67689</v>
      </c>
    </row>
    <row r="45" spans="1:4" ht="26.25">
      <c r="A45" s="18" t="s">
        <v>115</v>
      </c>
      <c r="B45" s="4" t="s">
        <v>156</v>
      </c>
      <c r="C45" s="7" t="s">
        <v>193</v>
      </c>
      <c r="D45" s="9">
        <v>3112.67689</v>
      </c>
    </row>
    <row r="46" spans="1:4" ht="26.25" hidden="1">
      <c r="A46" s="18" t="s">
        <v>115</v>
      </c>
      <c r="B46" s="4" t="s">
        <v>158</v>
      </c>
      <c r="C46" s="7" t="s">
        <v>159</v>
      </c>
      <c r="D46" s="9">
        <v>0</v>
      </c>
    </row>
    <row r="47" spans="1:4" ht="39" hidden="1">
      <c r="A47" s="18" t="s">
        <v>115</v>
      </c>
      <c r="B47" s="4" t="s">
        <v>160</v>
      </c>
      <c r="C47" s="7" t="s">
        <v>161</v>
      </c>
      <c r="D47" s="9">
        <v>0</v>
      </c>
    </row>
    <row r="48" spans="1:4" ht="12.75">
      <c r="A48" s="18" t="s">
        <v>115</v>
      </c>
      <c r="B48" s="12" t="s">
        <v>194</v>
      </c>
      <c r="C48" s="15" t="s">
        <v>195</v>
      </c>
      <c r="D48" s="17">
        <f>D49+D50+D51</f>
        <v>8425.73011</v>
      </c>
    </row>
    <row r="49" spans="1:4" ht="26.25">
      <c r="A49" s="18" t="s">
        <v>115</v>
      </c>
      <c r="B49" s="4" t="s">
        <v>162</v>
      </c>
      <c r="C49" s="7" t="s">
        <v>163</v>
      </c>
      <c r="D49" s="9">
        <v>8425.73011</v>
      </c>
    </row>
    <row r="50" spans="1:4" ht="26.25" hidden="1">
      <c r="A50" s="18" t="s">
        <v>115</v>
      </c>
      <c r="B50" s="4" t="s">
        <v>164</v>
      </c>
      <c r="C50" s="7" t="s">
        <v>165</v>
      </c>
      <c r="D50" s="9">
        <v>0</v>
      </c>
    </row>
    <row r="51" spans="1:4" ht="26.25" hidden="1">
      <c r="A51" s="18" t="s">
        <v>115</v>
      </c>
      <c r="B51" s="4" t="s">
        <v>166</v>
      </c>
      <c r="C51" s="7" t="s">
        <v>167</v>
      </c>
      <c r="D51" s="9">
        <v>0</v>
      </c>
    </row>
    <row r="52" spans="1:4" ht="13.5">
      <c r="A52" s="29" t="s">
        <v>117</v>
      </c>
      <c r="B52" s="30" t="s">
        <v>17</v>
      </c>
      <c r="C52" s="33" t="s">
        <v>97</v>
      </c>
      <c r="D52" s="32">
        <f>D53</f>
        <v>7.6</v>
      </c>
    </row>
    <row r="53" spans="1:4" ht="54" customHeight="1">
      <c r="A53" s="18" t="s">
        <v>117</v>
      </c>
      <c r="B53" s="4" t="s">
        <v>95</v>
      </c>
      <c r="C53" s="5" t="s">
        <v>196</v>
      </c>
      <c r="D53" s="9">
        <v>7.6</v>
      </c>
    </row>
    <row r="54" spans="1:4" ht="31.5" customHeight="1" hidden="1">
      <c r="A54" s="29" t="s">
        <v>116</v>
      </c>
      <c r="B54" s="30" t="s">
        <v>48</v>
      </c>
      <c r="C54" s="31" t="s">
        <v>118</v>
      </c>
      <c r="D54" s="32">
        <f>D55</f>
        <v>0</v>
      </c>
    </row>
    <row r="55" spans="1:4" ht="28.5" customHeight="1" hidden="1">
      <c r="A55" s="16" t="s">
        <v>116</v>
      </c>
      <c r="B55" s="12" t="s">
        <v>49</v>
      </c>
      <c r="C55" s="13" t="s">
        <v>50</v>
      </c>
      <c r="D55" s="17">
        <f>D56+D57+D58</f>
        <v>0</v>
      </c>
    </row>
    <row r="56" spans="1:4" ht="28.5" customHeight="1" hidden="1">
      <c r="A56" s="18" t="s">
        <v>116</v>
      </c>
      <c r="B56" s="4" t="s">
        <v>98</v>
      </c>
      <c r="C56" s="5" t="s">
        <v>100</v>
      </c>
      <c r="D56" s="9">
        <v>0</v>
      </c>
    </row>
    <row r="57" spans="1:4" ht="28.5" customHeight="1" hidden="1">
      <c r="A57" s="18" t="s">
        <v>116</v>
      </c>
      <c r="B57" s="4" t="s">
        <v>99</v>
      </c>
      <c r="C57" s="5" t="s">
        <v>101</v>
      </c>
      <c r="D57" s="9">
        <v>0</v>
      </c>
    </row>
    <row r="58" spans="1:4" ht="28.5" customHeight="1" hidden="1">
      <c r="A58" s="18" t="s">
        <v>116</v>
      </c>
      <c r="B58" s="4" t="s">
        <v>102</v>
      </c>
      <c r="C58" s="5" t="s">
        <v>103</v>
      </c>
      <c r="D58" s="9">
        <v>0</v>
      </c>
    </row>
    <row r="59" spans="1:4" ht="33" customHeight="1">
      <c r="A59" s="29" t="s">
        <v>117</v>
      </c>
      <c r="B59" s="30" t="s">
        <v>18</v>
      </c>
      <c r="C59" s="33" t="s">
        <v>19</v>
      </c>
      <c r="D59" s="32">
        <f>D60+D61+D62</f>
        <v>414.15269</v>
      </c>
    </row>
    <row r="60" spans="1:4" ht="30.75" customHeight="1">
      <c r="A60" s="16" t="s">
        <v>117</v>
      </c>
      <c r="B60" s="12" t="s">
        <v>168</v>
      </c>
      <c r="C60" s="13" t="s">
        <v>169</v>
      </c>
      <c r="D60" s="17">
        <v>108.1728</v>
      </c>
    </row>
    <row r="61" spans="1:4" ht="56.25" customHeight="1">
      <c r="A61" s="16" t="s">
        <v>117</v>
      </c>
      <c r="B61" s="12" t="s">
        <v>21</v>
      </c>
      <c r="C61" s="13" t="s">
        <v>197</v>
      </c>
      <c r="D61" s="17">
        <v>85.7976</v>
      </c>
    </row>
    <row r="62" spans="1:4" ht="67.5" customHeight="1">
      <c r="A62" s="16" t="s">
        <v>117</v>
      </c>
      <c r="B62" s="12" t="s">
        <v>26</v>
      </c>
      <c r="C62" s="13" t="s">
        <v>41</v>
      </c>
      <c r="D62" s="17">
        <f>D63</f>
        <v>220.18229</v>
      </c>
    </row>
    <row r="63" spans="1:4" ht="43.5" customHeight="1">
      <c r="A63" s="18" t="s">
        <v>117</v>
      </c>
      <c r="B63" s="4" t="s">
        <v>198</v>
      </c>
      <c r="C63" s="5" t="s">
        <v>199</v>
      </c>
      <c r="D63" s="9">
        <v>220.18229</v>
      </c>
    </row>
    <row r="64" spans="1:4" ht="30" customHeight="1">
      <c r="A64" s="29" t="s">
        <v>117</v>
      </c>
      <c r="B64" s="30" t="s">
        <v>22</v>
      </c>
      <c r="C64" s="33" t="s">
        <v>106</v>
      </c>
      <c r="D64" s="32">
        <f>D65</f>
        <v>406.84865</v>
      </c>
    </row>
    <row r="65" spans="1:4" ht="19.5" customHeight="1" thickBot="1">
      <c r="A65" s="18" t="s">
        <v>117</v>
      </c>
      <c r="B65" s="4" t="s">
        <v>42</v>
      </c>
      <c r="C65" s="5" t="s">
        <v>200</v>
      </c>
      <c r="D65" s="9">
        <v>406.84865</v>
      </c>
    </row>
    <row r="66" spans="1:4" ht="33.75" customHeight="1" hidden="1">
      <c r="A66" s="29" t="s">
        <v>117</v>
      </c>
      <c r="B66" s="30" t="s">
        <v>23</v>
      </c>
      <c r="C66" s="33" t="s">
        <v>24</v>
      </c>
      <c r="D66" s="32">
        <f>D67+D69</f>
        <v>0</v>
      </c>
    </row>
    <row r="67" spans="1:4" ht="44.25" customHeight="1" hidden="1">
      <c r="A67" s="40" t="s">
        <v>117</v>
      </c>
      <c r="B67" s="41" t="s">
        <v>124</v>
      </c>
      <c r="C67" s="42" t="s">
        <v>125</v>
      </c>
      <c r="D67" s="43">
        <f>D68</f>
        <v>0</v>
      </c>
    </row>
    <row r="68" spans="1:4" ht="52.5" customHeight="1" hidden="1">
      <c r="A68" s="44" t="s">
        <v>117</v>
      </c>
      <c r="B68" s="45" t="s">
        <v>126</v>
      </c>
      <c r="C68" s="46" t="s">
        <v>127</v>
      </c>
      <c r="D68" s="47">
        <v>0</v>
      </c>
    </row>
    <row r="69" spans="1:4" ht="42.75" customHeight="1" hidden="1">
      <c r="A69" s="40" t="s">
        <v>117</v>
      </c>
      <c r="B69" s="41" t="s">
        <v>128</v>
      </c>
      <c r="C69" s="42" t="s">
        <v>129</v>
      </c>
      <c r="D69" s="43">
        <f>D70</f>
        <v>0</v>
      </c>
    </row>
    <row r="70" spans="1:4" ht="32.25" customHeight="1" hidden="1" thickBot="1">
      <c r="A70" s="23" t="s">
        <v>117</v>
      </c>
      <c r="B70" s="24" t="s">
        <v>170</v>
      </c>
      <c r="C70" s="6" t="s">
        <v>171</v>
      </c>
      <c r="D70" s="10">
        <v>0</v>
      </c>
    </row>
    <row r="71" spans="1:4" ht="32.25" customHeight="1" hidden="1" thickBot="1">
      <c r="A71" s="48" t="s">
        <v>117</v>
      </c>
      <c r="B71" s="49" t="s">
        <v>133</v>
      </c>
      <c r="C71" s="50" t="s">
        <v>141</v>
      </c>
      <c r="D71" s="51">
        <f>D73</f>
        <v>0</v>
      </c>
    </row>
    <row r="72" spans="1:4" ht="31.5" customHeight="1" hidden="1" thickBot="1">
      <c r="A72" s="48" t="s">
        <v>117</v>
      </c>
      <c r="B72" s="49" t="s">
        <v>134</v>
      </c>
      <c r="C72" s="50" t="s">
        <v>146</v>
      </c>
      <c r="D72" s="51">
        <f>D73</f>
        <v>0</v>
      </c>
    </row>
    <row r="73" spans="1:4" ht="32.25" customHeight="1" hidden="1" thickBot="1">
      <c r="A73" s="48" t="s">
        <v>117</v>
      </c>
      <c r="B73" s="49" t="s">
        <v>135</v>
      </c>
      <c r="C73" s="50" t="s">
        <v>147</v>
      </c>
      <c r="D73" s="51">
        <v>0</v>
      </c>
    </row>
    <row r="74" spans="1:4" ht="16.5" customHeight="1" thickBot="1">
      <c r="A74" s="34" t="s">
        <v>117</v>
      </c>
      <c r="B74" s="35" t="s">
        <v>27</v>
      </c>
      <c r="C74" s="36" t="s">
        <v>28</v>
      </c>
      <c r="D74" s="37">
        <f>D75+D76+D77+D78+D79+D80+D81+D82+D83</f>
        <v>4479.530000000001</v>
      </c>
    </row>
    <row r="75" spans="1:4" ht="30" customHeight="1" hidden="1">
      <c r="A75" s="52" t="s">
        <v>117</v>
      </c>
      <c r="B75" s="53" t="s">
        <v>136</v>
      </c>
      <c r="C75" s="54" t="s">
        <v>148</v>
      </c>
      <c r="D75" s="55">
        <v>0</v>
      </c>
    </row>
    <row r="76" spans="1:4" ht="34.5" customHeight="1">
      <c r="A76" s="52" t="s">
        <v>117</v>
      </c>
      <c r="B76" s="53" t="s">
        <v>201</v>
      </c>
      <c r="C76" s="54" t="s">
        <v>202</v>
      </c>
      <c r="D76" s="55">
        <v>95</v>
      </c>
    </row>
    <row r="77" spans="1:4" ht="60.75" customHeight="1">
      <c r="A77" s="52" t="s">
        <v>117</v>
      </c>
      <c r="B77" s="53" t="s">
        <v>203</v>
      </c>
      <c r="C77" s="54" t="s">
        <v>204</v>
      </c>
      <c r="D77" s="55">
        <v>1061</v>
      </c>
    </row>
    <row r="78" spans="1:4" ht="16.5" customHeight="1">
      <c r="A78" s="52" t="s">
        <v>117</v>
      </c>
      <c r="B78" s="53" t="s">
        <v>205</v>
      </c>
      <c r="C78" s="54" t="s">
        <v>149</v>
      </c>
      <c r="D78" s="55">
        <v>2759.9</v>
      </c>
    </row>
    <row r="79" spans="1:4" ht="32.25" customHeight="1">
      <c r="A79" s="52" t="s">
        <v>117</v>
      </c>
      <c r="B79" s="53" t="s">
        <v>38</v>
      </c>
      <c r="C79" s="54" t="s">
        <v>150</v>
      </c>
      <c r="D79" s="55">
        <v>96.63</v>
      </c>
    </row>
    <row r="80" spans="1:4" ht="30" customHeight="1">
      <c r="A80" s="52" t="s">
        <v>117</v>
      </c>
      <c r="B80" s="53" t="s">
        <v>206</v>
      </c>
      <c r="C80" s="54" t="s">
        <v>207</v>
      </c>
      <c r="D80" s="55">
        <v>1</v>
      </c>
    </row>
    <row r="81" spans="1:4" ht="42" customHeight="1">
      <c r="A81" s="16" t="s">
        <v>117</v>
      </c>
      <c r="B81" s="12" t="s">
        <v>46</v>
      </c>
      <c r="C81" s="13" t="s">
        <v>208</v>
      </c>
      <c r="D81" s="17">
        <v>396</v>
      </c>
    </row>
    <row r="82" spans="1:4" ht="57" customHeight="1" hidden="1">
      <c r="A82" s="40" t="s">
        <v>117</v>
      </c>
      <c r="B82" s="41" t="s">
        <v>172</v>
      </c>
      <c r="C82" s="62" t="s">
        <v>173</v>
      </c>
      <c r="D82" s="43">
        <v>0</v>
      </c>
    </row>
    <row r="83" spans="1:4" ht="13.5" thickBot="1">
      <c r="A83" s="19" t="s">
        <v>117</v>
      </c>
      <c r="B83" s="20" t="s">
        <v>29</v>
      </c>
      <c r="C83" s="21" t="s">
        <v>30</v>
      </c>
      <c r="D83" s="22">
        <v>70</v>
      </c>
    </row>
    <row r="84" spans="1:4" ht="13.5" thickBot="1">
      <c r="A84" s="78" t="s">
        <v>31</v>
      </c>
      <c r="B84" s="79"/>
      <c r="C84" s="80"/>
      <c r="D84" s="8">
        <f>D10+D74</f>
        <v>20490.779410000003</v>
      </c>
    </row>
  </sheetData>
  <sheetProtection/>
  <mergeCells count="9">
    <mergeCell ref="A9:B9"/>
    <mergeCell ref="A84:C84"/>
    <mergeCell ref="B4:D4"/>
    <mergeCell ref="C1:D1"/>
    <mergeCell ref="C7:C8"/>
    <mergeCell ref="B2:D2"/>
    <mergeCell ref="B3:D3"/>
    <mergeCell ref="B5:D5"/>
    <mergeCell ref="A7:B8"/>
  </mergeCells>
  <printOptions/>
  <pageMargins left="0.7874015748031497" right="0.3937007874015748" top="0.5905511811023623" bottom="0.3937007874015748" header="0.5118110236220472" footer="0.5118110236220472"/>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D70"/>
  <sheetViews>
    <sheetView zoomScalePageLayoutView="0" workbookViewId="0" topLeftCell="A1">
      <selection activeCell="B3" sqref="B3:D3"/>
    </sheetView>
  </sheetViews>
  <sheetFormatPr defaultColWidth="9.140625" defaultRowHeight="12.75"/>
  <cols>
    <col min="1" max="1" width="4.8515625" style="11" customWidth="1"/>
    <col min="2" max="2" width="21.28125" style="1" customWidth="1"/>
    <col min="3" max="3" width="79.7109375" style="1" customWidth="1"/>
    <col min="4" max="4" width="19.140625" style="1" customWidth="1"/>
    <col min="5" max="16384" width="9.140625" style="1" customWidth="1"/>
  </cols>
  <sheetData>
    <row r="1" spans="3:4" ht="75" customHeight="1">
      <c r="C1" s="82" t="s">
        <v>210</v>
      </c>
      <c r="D1" s="82"/>
    </row>
    <row r="2" spans="2:4" ht="12.75">
      <c r="B2" s="81" t="s">
        <v>51</v>
      </c>
      <c r="C2" s="81"/>
      <c r="D2" s="81"/>
    </row>
    <row r="3" spans="2:4" ht="12.75">
      <c r="B3" s="81" t="s">
        <v>174</v>
      </c>
      <c r="C3" s="81"/>
      <c r="D3" s="81"/>
    </row>
    <row r="4" spans="2:4" ht="12.75">
      <c r="B4" s="81" t="s">
        <v>119</v>
      </c>
      <c r="C4" s="81"/>
      <c r="D4" s="81"/>
    </row>
    <row r="5" spans="2:4" ht="12.75">
      <c r="B5" s="81"/>
      <c r="C5" s="81"/>
      <c r="D5" s="81"/>
    </row>
    <row r="6" ht="13.5" thickBot="1">
      <c r="B6" s="2"/>
    </row>
    <row r="7" spans="1:4" ht="30.75" customHeight="1">
      <c r="A7" s="85" t="s">
        <v>0</v>
      </c>
      <c r="B7" s="86"/>
      <c r="C7" s="83" t="s">
        <v>1</v>
      </c>
      <c r="D7" s="38" t="s">
        <v>47</v>
      </c>
    </row>
    <row r="8" spans="1:4" ht="13.5" thickBot="1">
      <c r="A8" s="87"/>
      <c r="B8" s="88"/>
      <c r="C8" s="84"/>
      <c r="D8" s="39" t="s">
        <v>2</v>
      </c>
    </row>
    <row r="9" spans="1:4" ht="13.5" thickBot="1">
      <c r="A9" s="76">
        <v>1</v>
      </c>
      <c r="B9" s="77"/>
      <c r="C9" s="14">
        <v>2</v>
      </c>
      <c r="D9" s="14">
        <v>3</v>
      </c>
    </row>
    <row r="10" spans="1:4" s="64" customFormat="1" ht="14.25" thickBot="1">
      <c r="A10" s="34" t="s">
        <v>115</v>
      </c>
      <c r="B10" s="35" t="s">
        <v>3</v>
      </c>
      <c r="C10" s="63" t="s">
        <v>4</v>
      </c>
      <c r="D10" s="37">
        <f>D11+D26+D45+D52+D57+D59+D47+D24+D61+D25</f>
        <v>16011.24941</v>
      </c>
    </row>
    <row r="11" spans="1:4" s="64" customFormat="1" ht="15.75" customHeight="1">
      <c r="A11" s="25" t="s">
        <v>115</v>
      </c>
      <c r="B11" s="26" t="s">
        <v>5</v>
      </c>
      <c r="C11" s="65" t="s">
        <v>6</v>
      </c>
      <c r="D11" s="28">
        <f>'прил 2'!D11</f>
        <v>1025.36119</v>
      </c>
    </row>
    <row r="12" spans="1:4" s="64" customFormat="1" ht="16.5" customHeight="1" hidden="1">
      <c r="A12" s="16" t="s">
        <v>116</v>
      </c>
      <c r="B12" s="12" t="s">
        <v>7</v>
      </c>
      <c r="C12" s="66" t="s">
        <v>8</v>
      </c>
      <c r="D12" s="17">
        <f>D13+D20+D18</f>
        <v>1217.9745699999999</v>
      </c>
    </row>
    <row r="13" spans="1:4" s="64" customFormat="1" ht="42.75" customHeight="1" hidden="1">
      <c r="A13" s="16" t="s">
        <v>116</v>
      </c>
      <c r="B13" s="12" t="s">
        <v>45</v>
      </c>
      <c r="C13" s="67" t="s">
        <v>64</v>
      </c>
      <c r="D13" s="17">
        <f>D14+D15+D16+D17</f>
        <v>1216.64301</v>
      </c>
    </row>
    <row r="14" spans="1:4" s="69" customFormat="1" ht="54" customHeight="1" hidden="1">
      <c r="A14" s="18" t="s">
        <v>116</v>
      </c>
      <c r="B14" s="4" t="s">
        <v>63</v>
      </c>
      <c r="C14" s="68" t="s">
        <v>58</v>
      </c>
      <c r="D14" s="9">
        <v>1183.63411</v>
      </c>
    </row>
    <row r="15" spans="1:4" s="69" customFormat="1" ht="54.75" customHeight="1" hidden="1">
      <c r="A15" s="18" t="s">
        <v>116</v>
      </c>
      <c r="B15" s="4" t="s">
        <v>56</v>
      </c>
      <c r="C15" s="68" t="s">
        <v>59</v>
      </c>
      <c r="D15" s="9">
        <v>1.8613</v>
      </c>
    </row>
    <row r="16" spans="1:4" s="69" customFormat="1" ht="53.25" customHeight="1" hidden="1">
      <c r="A16" s="18" t="s">
        <v>116</v>
      </c>
      <c r="B16" s="4" t="s">
        <v>57</v>
      </c>
      <c r="C16" s="68" t="s">
        <v>60</v>
      </c>
      <c r="D16" s="9">
        <v>33.1583</v>
      </c>
    </row>
    <row r="17" spans="1:4" s="69" customFormat="1" ht="55.5" customHeight="1" hidden="1">
      <c r="A17" s="18" t="s">
        <v>116</v>
      </c>
      <c r="B17" s="4" t="s">
        <v>55</v>
      </c>
      <c r="C17" s="68" t="s">
        <v>54</v>
      </c>
      <c r="D17" s="9">
        <v>-2.0107</v>
      </c>
    </row>
    <row r="18" spans="1:4" s="69" customFormat="1" ht="82.5" customHeight="1" hidden="1">
      <c r="A18" s="18" t="s">
        <v>116</v>
      </c>
      <c r="B18" s="12" t="s">
        <v>111</v>
      </c>
      <c r="C18" s="67" t="s">
        <v>112</v>
      </c>
      <c r="D18" s="9">
        <f>D19</f>
        <v>0.0474</v>
      </c>
    </row>
    <row r="19" spans="1:4" s="69" customFormat="1" ht="84" customHeight="1" hidden="1">
      <c r="A19" s="18" t="s">
        <v>116</v>
      </c>
      <c r="B19" s="4" t="s">
        <v>114</v>
      </c>
      <c r="C19" s="68" t="s">
        <v>113</v>
      </c>
      <c r="D19" s="9">
        <v>0.0474</v>
      </c>
    </row>
    <row r="20" spans="1:4" s="64" customFormat="1" ht="44.25" customHeight="1" hidden="1">
      <c r="A20" s="16" t="s">
        <v>116</v>
      </c>
      <c r="B20" s="12" t="s">
        <v>32</v>
      </c>
      <c r="C20" s="67" t="s">
        <v>33</v>
      </c>
      <c r="D20" s="17">
        <f>D21+D22+D23</f>
        <v>1.28416</v>
      </c>
    </row>
    <row r="21" spans="1:4" s="69" customFormat="1" ht="41.25" customHeight="1" hidden="1">
      <c r="A21" s="18" t="s">
        <v>116</v>
      </c>
      <c r="B21" s="4" t="s">
        <v>65</v>
      </c>
      <c r="C21" s="68" t="s">
        <v>66</v>
      </c>
      <c r="D21" s="9">
        <v>1.078</v>
      </c>
    </row>
    <row r="22" spans="1:4" s="69" customFormat="1" ht="43.5" customHeight="1" hidden="1">
      <c r="A22" s="18" t="s">
        <v>116</v>
      </c>
      <c r="B22" s="4" t="s">
        <v>67</v>
      </c>
      <c r="C22" s="68" t="s">
        <v>68</v>
      </c>
      <c r="D22" s="9">
        <v>0.00616</v>
      </c>
    </row>
    <row r="23" spans="1:4" s="69" customFormat="1" ht="39" hidden="1">
      <c r="A23" s="18" t="s">
        <v>116</v>
      </c>
      <c r="B23" s="4" t="s">
        <v>62</v>
      </c>
      <c r="C23" s="68" t="s">
        <v>61</v>
      </c>
      <c r="D23" s="9">
        <v>0.2</v>
      </c>
    </row>
    <row r="24" spans="1:4" s="69" customFormat="1" ht="32.25" customHeight="1">
      <c r="A24" s="29" t="s">
        <v>115</v>
      </c>
      <c r="B24" s="30" t="s">
        <v>139</v>
      </c>
      <c r="C24" s="70" t="s">
        <v>140</v>
      </c>
      <c r="D24" s="32">
        <f>'прил 2'!D25</f>
        <v>2038.52017</v>
      </c>
    </row>
    <row r="25" spans="1:4" s="69" customFormat="1" ht="13.5">
      <c r="A25" s="29" t="s">
        <v>115</v>
      </c>
      <c r="B25" s="30" t="s">
        <v>184</v>
      </c>
      <c r="C25" s="70" t="s">
        <v>185</v>
      </c>
      <c r="D25" s="32">
        <f>'прил 2'!D27</f>
        <v>2</v>
      </c>
    </row>
    <row r="26" spans="1:4" s="69" customFormat="1" ht="13.5">
      <c r="A26" s="29" t="s">
        <v>115</v>
      </c>
      <c r="B26" s="30" t="s">
        <v>9</v>
      </c>
      <c r="C26" s="70" t="s">
        <v>10</v>
      </c>
      <c r="D26" s="32">
        <f>'прил 2'!D29</f>
        <v>12116.76671</v>
      </c>
    </row>
    <row r="27" spans="1:4" s="69" customFormat="1" ht="26.25" hidden="1">
      <c r="A27" s="16" t="s">
        <v>116</v>
      </c>
      <c r="B27" s="12" t="s">
        <v>11</v>
      </c>
      <c r="C27" s="67" t="s">
        <v>12</v>
      </c>
      <c r="D27" s="17">
        <f>D28+D29</f>
        <v>120.90614000000001</v>
      </c>
    </row>
    <row r="28" spans="1:4" s="69" customFormat="1" ht="26.25" hidden="1">
      <c r="A28" s="18" t="s">
        <v>116</v>
      </c>
      <c r="B28" s="4" t="s">
        <v>69</v>
      </c>
      <c r="C28" s="68" t="s">
        <v>71</v>
      </c>
      <c r="D28" s="9">
        <v>119.55988</v>
      </c>
    </row>
    <row r="29" spans="1:4" s="69" customFormat="1" ht="26.25" hidden="1">
      <c r="A29" s="18" t="s">
        <v>116</v>
      </c>
      <c r="B29" s="4" t="s">
        <v>70</v>
      </c>
      <c r="C29" s="68" t="s">
        <v>72</v>
      </c>
      <c r="D29" s="9">
        <v>1.34626</v>
      </c>
    </row>
    <row r="30" spans="1:4" s="69" customFormat="1" ht="12.75" hidden="1">
      <c r="A30" s="16" t="s">
        <v>116</v>
      </c>
      <c r="B30" s="12" t="s">
        <v>83</v>
      </c>
      <c r="C30" s="67" t="s">
        <v>73</v>
      </c>
      <c r="D30" s="17">
        <f>D31+D34</f>
        <v>349.62009</v>
      </c>
    </row>
    <row r="31" spans="1:4" s="69" customFormat="1" ht="12.75" hidden="1">
      <c r="A31" s="16" t="s">
        <v>116</v>
      </c>
      <c r="B31" s="12" t="s">
        <v>36</v>
      </c>
      <c r="C31" s="67" t="s">
        <v>37</v>
      </c>
      <c r="D31" s="17">
        <f>D32+D33</f>
        <v>22.2235</v>
      </c>
    </row>
    <row r="32" spans="1:4" s="69" customFormat="1" ht="12.75" hidden="1">
      <c r="A32" s="18" t="s">
        <v>116</v>
      </c>
      <c r="B32" s="4" t="s">
        <v>74</v>
      </c>
      <c r="C32" s="68" t="s">
        <v>75</v>
      </c>
      <c r="D32" s="9">
        <v>21.7235</v>
      </c>
    </row>
    <row r="33" spans="1:4" s="69" customFormat="1" ht="12.75" hidden="1">
      <c r="A33" s="18" t="s">
        <v>116</v>
      </c>
      <c r="B33" s="4" t="s">
        <v>76</v>
      </c>
      <c r="C33" s="68" t="s">
        <v>77</v>
      </c>
      <c r="D33" s="9">
        <v>0.5</v>
      </c>
    </row>
    <row r="34" spans="1:4" s="69" customFormat="1" ht="12.75" hidden="1">
      <c r="A34" s="16" t="s">
        <v>116</v>
      </c>
      <c r="B34" s="12" t="s">
        <v>34</v>
      </c>
      <c r="C34" s="67" t="s">
        <v>35</v>
      </c>
      <c r="D34" s="17">
        <f>D35+D36</f>
        <v>327.39659</v>
      </c>
    </row>
    <row r="35" spans="1:4" s="69" customFormat="1" ht="12.75" hidden="1">
      <c r="A35" s="18" t="s">
        <v>116</v>
      </c>
      <c r="B35" s="4" t="s">
        <v>80</v>
      </c>
      <c r="C35" s="68" t="s">
        <v>78</v>
      </c>
      <c r="D35" s="9">
        <v>318.48528</v>
      </c>
    </row>
    <row r="36" spans="1:4" s="69" customFormat="1" ht="12.75" hidden="1">
      <c r="A36" s="18" t="s">
        <v>116</v>
      </c>
      <c r="B36" s="4" t="s">
        <v>81</v>
      </c>
      <c r="C36" s="68" t="s">
        <v>79</v>
      </c>
      <c r="D36" s="9">
        <v>8.91131</v>
      </c>
    </row>
    <row r="37" spans="1:4" s="69" customFormat="1" ht="12.75" hidden="1">
      <c r="A37" s="16" t="s">
        <v>116</v>
      </c>
      <c r="B37" s="12" t="s">
        <v>82</v>
      </c>
      <c r="C37" s="66" t="s">
        <v>84</v>
      </c>
      <c r="D37" s="17">
        <f>D38+D42</f>
        <v>8033.16422</v>
      </c>
    </row>
    <row r="38" spans="1:4" s="69" customFormat="1" ht="39" hidden="1">
      <c r="A38" s="16" t="s">
        <v>116</v>
      </c>
      <c r="B38" s="12" t="s">
        <v>13</v>
      </c>
      <c r="C38" s="66" t="s">
        <v>14</v>
      </c>
      <c r="D38" s="17">
        <f>D39+D40+D41</f>
        <v>7622.27248</v>
      </c>
    </row>
    <row r="39" spans="1:4" s="69" customFormat="1" ht="39" hidden="1">
      <c r="A39" s="18" t="s">
        <v>116</v>
      </c>
      <c r="B39" s="4" t="s">
        <v>85</v>
      </c>
      <c r="C39" s="71" t="s">
        <v>88</v>
      </c>
      <c r="D39" s="9">
        <v>7575.9193</v>
      </c>
    </row>
    <row r="40" spans="1:4" s="69" customFormat="1" ht="39" hidden="1">
      <c r="A40" s="18" t="s">
        <v>116</v>
      </c>
      <c r="B40" s="4" t="s">
        <v>86</v>
      </c>
      <c r="C40" s="71" t="s">
        <v>89</v>
      </c>
      <c r="D40" s="9">
        <v>39.31918</v>
      </c>
    </row>
    <row r="41" spans="1:4" s="69" customFormat="1" ht="39" hidden="1">
      <c r="A41" s="18" t="s">
        <v>116</v>
      </c>
      <c r="B41" s="4" t="s">
        <v>87</v>
      </c>
      <c r="C41" s="71" t="s">
        <v>90</v>
      </c>
      <c r="D41" s="9">
        <v>7.034</v>
      </c>
    </row>
    <row r="42" spans="1:4" s="69" customFormat="1" ht="39" hidden="1">
      <c r="A42" s="16" t="s">
        <v>116</v>
      </c>
      <c r="B42" s="12" t="s">
        <v>15</v>
      </c>
      <c r="C42" s="66" t="s">
        <v>16</v>
      </c>
      <c r="D42" s="17">
        <f>D43+D44</f>
        <v>410.89173999999997</v>
      </c>
    </row>
    <row r="43" spans="1:4" s="69" customFormat="1" ht="39" hidden="1">
      <c r="A43" s="18" t="s">
        <v>116</v>
      </c>
      <c r="B43" s="4" t="s">
        <v>91</v>
      </c>
      <c r="C43" s="71" t="s">
        <v>93</v>
      </c>
      <c r="D43" s="9">
        <v>409.62755</v>
      </c>
    </row>
    <row r="44" spans="1:4" s="69" customFormat="1" ht="39" hidden="1">
      <c r="A44" s="18" t="s">
        <v>116</v>
      </c>
      <c r="B44" s="4" t="s">
        <v>92</v>
      </c>
      <c r="C44" s="71" t="s">
        <v>94</v>
      </c>
      <c r="D44" s="9">
        <v>1.26419</v>
      </c>
    </row>
    <row r="45" spans="1:4" s="69" customFormat="1" ht="13.5">
      <c r="A45" s="29" t="s">
        <v>115</v>
      </c>
      <c r="B45" s="30" t="s">
        <v>17</v>
      </c>
      <c r="C45" s="72" t="s">
        <v>97</v>
      </c>
      <c r="D45" s="32">
        <f>'прил 2'!D52</f>
        <v>7.6</v>
      </c>
    </row>
    <row r="46" spans="1:4" s="69" customFormat="1" ht="54" customHeight="1" hidden="1">
      <c r="A46" s="18" t="s">
        <v>117</v>
      </c>
      <c r="B46" s="4" t="s">
        <v>95</v>
      </c>
      <c r="C46" s="68" t="s">
        <v>96</v>
      </c>
      <c r="D46" s="9">
        <v>17.02</v>
      </c>
    </row>
    <row r="47" spans="1:4" s="69" customFormat="1" ht="31.5" customHeight="1" hidden="1">
      <c r="A47" s="29" t="s">
        <v>115</v>
      </c>
      <c r="B47" s="30" t="s">
        <v>48</v>
      </c>
      <c r="C47" s="70" t="s">
        <v>118</v>
      </c>
      <c r="D47" s="32">
        <f>'прил 2'!D54</f>
        <v>0</v>
      </c>
    </row>
    <row r="48" spans="1:4" s="69" customFormat="1" ht="28.5" customHeight="1" hidden="1">
      <c r="A48" s="16" t="s">
        <v>116</v>
      </c>
      <c r="B48" s="12" t="s">
        <v>49</v>
      </c>
      <c r="C48" s="67" t="s">
        <v>50</v>
      </c>
      <c r="D48" s="17">
        <f>D49+D50+D51</f>
        <v>-29.899880000000003</v>
      </c>
    </row>
    <row r="49" spans="1:4" s="69" customFormat="1" ht="28.5" customHeight="1" hidden="1">
      <c r="A49" s="18" t="s">
        <v>116</v>
      </c>
      <c r="B49" s="4" t="s">
        <v>98</v>
      </c>
      <c r="C49" s="68" t="s">
        <v>100</v>
      </c>
      <c r="D49" s="9">
        <v>-32.12162</v>
      </c>
    </row>
    <row r="50" spans="1:4" s="69" customFormat="1" ht="28.5" customHeight="1" hidden="1">
      <c r="A50" s="18" t="s">
        <v>116</v>
      </c>
      <c r="B50" s="4" t="s">
        <v>99</v>
      </c>
      <c r="C50" s="68" t="s">
        <v>101</v>
      </c>
      <c r="D50" s="9">
        <v>1.79574</v>
      </c>
    </row>
    <row r="51" spans="1:4" s="69" customFormat="1" ht="28.5" customHeight="1" hidden="1">
      <c r="A51" s="18" t="s">
        <v>116</v>
      </c>
      <c r="B51" s="4" t="s">
        <v>102</v>
      </c>
      <c r="C51" s="68" t="s">
        <v>103</v>
      </c>
      <c r="D51" s="9">
        <v>0.426</v>
      </c>
    </row>
    <row r="52" spans="1:4" s="69" customFormat="1" ht="33" customHeight="1">
      <c r="A52" s="29" t="s">
        <v>115</v>
      </c>
      <c r="B52" s="30" t="s">
        <v>18</v>
      </c>
      <c r="C52" s="72" t="s">
        <v>19</v>
      </c>
      <c r="D52" s="32">
        <f>'прил 2'!D59</f>
        <v>414.15269</v>
      </c>
    </row>
    <row r="53" spans="1:4" s="69" customFormat="1" ht="57" customHeight="1" hidden="1">
      <c r="A53" s="16" t="s">
        <v>117</v>
      </c>
      <c r="B53" s="12" t="s">
        <v>39</v>
      </c>
      <c r="C53" s="67" t="s">
        <v>20</v>
      </c>
      <c r="D53" s="17">
        <v>2010.87921</v>
      </c>
    </row>
    <row r="54" spans="1:4" s="69" customFormat="1" ht="56.25" customHeight="1" hidden="1">
      <c r="A54" s="16" t="s">
        <v>117</v>
      </c>
      <c r="B54" s="12" t="s">
        <v>21</v>
      </c>
      <c r="C54" s="67" t="s">
        <v>40</v>
      </c>
      <c r="D54" s="17">
        <v>172.20299</v>
      </c>
    </row>
    <row r="55" spans="1:4" s="69" customFormat="1" ht="67.5" customHeight="1" hidden="1">
      <c r="A55" s="16" t="s">
        <v>117</v>
      </c>
      <c r="B55" s="12" t="s">
        <v>26</v>
      </c>
      <c r="C55" s="67" t="s">
        <v>41</v>
      </c>
      <c r="D55" s="17">
        <f>D56</f>
        <v>186.32144</v>
      </c>
    </row>
    <row r="56" spans="1:4" s="69" customFormat="1" ht="53.25" customHeight="1" hidden="1">
      <c r="A56" s="18" t="s">
        <v>117</v>
      </c>
      <c r="B56" s="4" t="s">
        <v>104</v>
      </c>
      <c r="C56" s="68" t="s">
        <v>105</v>
      </c>
      <c r="D56" s="9">
        <v>186.32144</v>
      </c>
    </row>
    <row r="57" spans="1:4" s="69" customFormat="1" ht="27.75" customHeight="1" thickBot="1">
      <c r="A57" s="29" t="s">
        <v>115</v>
      </c>
      <c r="B57" s="30" t="s">
        <v>22</v>
      </c>
      <c r="C57" s="72" t="s">
        <v>209</v>
      </c>
      <c r="D57" s="32">
        <f>'прил 2'!D64</f>
        <v>406.84865</v>
      </c>
    </row>
    <row r="58" spans="1:4" s="69" customFormat="1" ht="19.5" customHeight="1" hidden="1">
      <c r="A58" s="18" t="s">
        <v>117</v>
      </c>
      <c r="B58" s="4" t="s">
        <v>42</v>
      </c>
      <c r="C58" s="68" t="s">
        <v>43</v>
      </c>
      <c r="D58" s="9">
        <v>4.59073</v>
      </c>
    </row>
    <row r="59" spans="1:4" s="69" customFormat="1" ht="33.75" customHeight="1" hidden="1">
      <c r="A59" s="29" t="s">
        <v>115</v>
      </c>
      <c r="B59" s="30" t="s">
        <v>23</v>
      </c>
      <c r="C59" s="72" t="s">
        <v>24</v>
      </c>
      <c r="D59" s="32">
        <f>'прил 2'!D66</f>
        <v>0</v>
      </c>
    </row>
    <row r="60" spans="1:4" s="69" customFormat="1" ht="32.25" customHeight="1" hidden="1" thickBot="1">
      <c r="A60" s="29" t="s">
        <v>117</v>
      </c>
      <c r="B60" s="30" t="s">
        <v>44</v>
      </c>
      <c r="C60" s="72" t="s">
        <v>25</v>
      </c>
      <c r="D60" s="32">
        <v>25.657</v>
      </c>
    </row>
    <row r="61" spans="1:4" s="69" customFormat="1" ht="32.25" customHeight="1" hidden="1" thickBot="1">
      <c r="A61" s="29" t="s">
        <v>115</v>
      </c>
      <c r="B61" s="30" t="s">
        <v>133</v>
      </c>
      <c r="C61" s="72" t="s">
        <v>141</v>
      </c>
      <c r="D61" s="32">
        <f>'прил 2'!D71</f>
        <v>0</v>
      </c>
    </row>
    <row r="62" spans="1:4" s="69" customFormat="1" ht="16.5" customHeight="1">
      <c r="A62" s="56" t="s">
        <v>115</v>
      </c>
      <c r="B62" s="57" t="s">
        <v>27</v>
      </c>
      <c r="C62" s="73" t="s">
        <v>28</v>
      </c>
      <c r="D62" s="58">
        <f>'прил 2'!D74</f>
        <v>4479.530000000001</v>
      </c>
    </row>
    <row r="63" spans="1:4" s="69" customFormat="1" ht="23.25" customHeight="1" hidden="1">
      <c r="A63" s="59" t="s">
        <v>115</v>
      </c>
      <c r="B63" s="60" t="s">
        <v>137</v>
      </c>
      <c r="C63" s="74" t="s">
        <v>142</v>
      </c>
      <c r="D63" s="61">
        <f>'прил 2'!D75</f>
        <v>0</v>
      </c>
    </row>
    <row r="64" spans="1:4" s="69" customFormat="1" ht="31.5" customHeight="1">
      <c r="A64" s="16" t="s">
        <v>115</v>
      </c>
      <c r="B64" s="12" t="s">
        <v>138</v>
      </c>
      <c r="C64" s="67" t="s">
        <v>143</v>
      </c>
      <c r="D64" s="17">
        <f>'прил 2'!D76+'прил 2'!D77+'прил 2'!D78</f>
        <v>3915.9</v>
      </c>
    </row>
    <row r="65" spans="1:4" s="69" customFormat="1" ht="23.25" customHeight="1">
      <c r="A65" s="16" t="s">
        <v>115</v>
      </c>
      <c r="B65" s="12" t="s">
        <v>121</v>
      </c>
      <c r="C65" s="67" t="s">
        <v>120</v>
      </c>
      <c r="D65" s="17">
        <f>'прил 2'!D79+'прил 2'!D80</f>
        <v>97.63</v>
      </c>
    </row>
    <row r="66" spans="1:4" s="69" customFormat="1" ht="18" customHeight="1">
      <c r="A66" s="16" t="s">
        <v>115</v>
      </c>
      <c r="B66" s="12" t="s">
        <v>123</v>
      </c>
      <c r="C66" s="67" t="s">
        <v>122</v>
      </c>
      <c r="D66" s="17">
        <f>'прил 2'!D81</f>
        <v>396</v>
      </c>
    </row>
    <row r="67" spans="1:4" s="69" customFormat="1" ht="66.75" customHeight="1" hidden="1">
      <c r="A67" s="18" t="s">
        <v>117</v>
      </c>
      <c r="B67" s="4" t="s">
        <v>107</v>
      </c>
      <c r="C67" s="68" t="s">
        <v>108</v>
      </c>
      <c r="D67" s="9">
        <f>150+240</f>
        <v>390</v>
      </c>
    </row>
    <row r="68" spans="1:4" s="69" customFormat="1" ht="51.75" customHeight="1" hidden="1">
      <c r="A68" s="18" t="s">
        <v>117</v>
      </c>
      <c r="B68" s="4" t="s">
        <v>109</v>
      </c>
      <c r="C68" s="68" t="s">
        <v>110</v>
      </c>
      <c r="D68" s="9">
        <v>304.757</v>
      </c>
    </row>
    <row r="69" spans="1:4" s="69" customFormat="1" ht="13.5" thickBot="1">
      <c r="A69" s="19" t="s">
        <v>115</v>
      </c>
      <c r="B69" s="20" t="s">
        <v>29</v>
      </c>
      <c r="C69" s="75" t="s">
        <v>30</v>
      </c>
      <c r="D69" s="22">
        <f>'прил 2'!D83</f>
        <v>70</v>
      </c>
    </row>
    <row r="70" spans="1:4" ht="13.5" thickBot="1">
      <c r="A70" s="78" t="s">
        <v>31</v>
      </c>
      <c r="B70" s="79"/>
      <c r="C70" s="80"/>
      <c r="D70" s="8">
        <f>D10+D62</f>
        <v>20490.779410000003</v>
      </c>
    </row>
  </sheetData>
  <sheetProtection/>
  <mergeCells count="9">
    <mergeCell ref="A9:B9"/>
    <mergeCell ref="A70:C70"/>
    <mergeCell ref="C1:D1"/>
    <mergeCell ref="B2:D2"/>
    <mergeCell ref="B3:D3"/>
    <mergeCell ref="B4:D4"/>
    <mergeCell ref="B5:D5"/>
    <mergeCell ref="A7:B8"/>
    <mergeCell ref="C7:C8"/>
  </mergeCells>
  <printOptions/>
  <pageMargins left="0.7874015748031497" right="0.3937007874015748" top="0.5905511811023623" bottom="0.3937007874015748" header="0.5118110236220472" footer="0.5118110236220472"/>
  <pageSetup fitToHeight="2"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027</cp:lastModifiedBy>
  <cp:lastPrinted>2017-05-17T07:13:44Z</cp:lastPrinted>
  <dcterms:created xsi:type="dcterms:W3CDTF">1996-10-08T23:32:33Z</dcterms:created>
  <dcterms:modified xsi:type="dcterms:W3CDTF">2017-06-19T07:13:55Z</dcterms:modified>
  <cp:category/>
  <cp:version/>
  <cp:contentType/>
  <cp:contentStatus/>
</cp:coreProperties>
</file>