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1"/>
  </bookViews>
  <sheets>
    <sheet name="2016" sheetId="1" r:id="rId1"/>
    <sheet name="2017-2018" sheetId="2" r:id="rId2"/>
  </sheets>
  <definedNames/>
  <calcPr fullCalcOnLoad="1"/>
</workbook>
</file>

<file path=xl/sharedStrings.xml><?xml version="1.0" encoding="utf-8"?>
<sst xmlns="http://schemas.openxmlformats.org/spreadsheetml/2006/main" count="837" uniqueCount="231">
  <si>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</si>
  <si>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</si>
  <si>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</si>
  <si>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</si>
  <si>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</si>
  <si>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</si>
  <si>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</si>
  <si>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</si>
  <si>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</si>
  <si>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</si>
  <si>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</si>
  <si>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</si>
  <si>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</si>
  <si>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</si>
  <si>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</si>
  <si>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</si>
  <si>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</si>
  <si>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</si>
  <si>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</si>
  <si>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</si>
  <si>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</si>
  <si>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</si>
  <si>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</si>
  <si>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</si>
  <si>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</si>
  <si>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</si>
  <si>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</si>
  <si>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</si>
  <si>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</si>
  <si>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</si>
  <si>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</si>
  <si>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</si>
  <si>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</si>
  <si>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</si>
  <si>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</si>
  <si>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</si>
  <si>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</si>
  <si>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</si>
  <si>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</si>
  <si>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</si>
  <si>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</si>
  <si>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</si>
  <si>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</si>
  <si>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</si>
  <si>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</si>
  <si>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</si>
  <si>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</si>
  <si>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</si>
  <si>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</si>
  <si>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</si>
  <si>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</si>
  <si>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Субсидия на решение вопросов местного значения межмуниципального характера в сфере архивного дела(местный бюджет)</t>
  </si>
  <si>
    <t>Субсидии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</si>
  <si>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</si>
  <si>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</si>
  <si>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</si>
  <si>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</si>
  <si>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</si>
  <si>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</si>
  <si>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</si>
  <si>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</si>
  <si>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</si>
  <si>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</si>
  <si>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</si>
  <si>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</si>
  <si>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</si>
  <si>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</si>
  <si>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</si>
  <si>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</si>
  <si>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</si>
  <si>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</si>
  <si>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</si>
  <si>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</si>
  <si>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</si>
  <si>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</si>
  <si>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</si>
  <si>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</si>
  <si>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</si>
  <si>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Публичные нормативные социальные выплаты гражданам</t>
  </si>
  <si>
    <t>1001</t>
  </si>
  <si>
    <t>Социальное обеспечение населения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</si>
  <si>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</si>
  <si>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</si>
  <si>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</si>
  <si>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</si>
  <si>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</si>
  <si>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</si>
  <si>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</si>
  <si>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</si>
  <si>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</si>
  <si>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</si>
  <si>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</si>
  <si>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</si>
  <si>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 на 2014 год"</t>
  </si>
  <si>
    <t>1507088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</si>
  <si>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</si>
  <si>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</si>
  <si>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</si>
  <si>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Приложение № 11</t>
  </si>
  <si>
    <t>2015 год</t>
  </si>
  <si>
    <t>Приложение № 12</t>
  </si>
  <si>
    <t>2016 год</t>
  </si>
  <si>
    <t>2017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</si>
  <si>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</si>
  <si>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</si>
  <si>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</si>
  <si>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</si>
  <si>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</si>
  <si>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</si>
  <si>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</si>
  <si>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</si>
  <si>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</si>
  <si>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</si>
  <si>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</si>
  <si>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</si>
  <si>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</si>
  <si>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</si>
  <si>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</si>
  <si>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</si>
  <si>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</si>
  <si>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</si>
  <si>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</si>
  <si>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</si>
  <si>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</si>
  <si>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</si>
  <si>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</si>
  <si>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</si>
  <si>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</si>
  <si>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</si>
  <si>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Социальные выплаты гражданам, кроме публичных
нормативных социальных выплат</t>
  </si>
  <si>
    <t>на 2016 год</t>
  </si>
  <si>
    <t>на 2017 - 2018 годы</t>
  </si>
  <si>
    <t>2018 год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</si>
  <si>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</si>
  <si>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0400000000</t>
  </si>
  <si>
    <t>0430000000</t>
  </si>
  <si>
    <t>0430113300</t>
  </si>
  <si>
    <t>0430113301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</si>
  <si>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</si>
  <si>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</si>
  <si>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</si>
  <si>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</si>
  <si>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</si>
  <si>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</si>
  <si>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</si>
  <si>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</si>
  <si>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</si>
  <si>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</si>
  <si>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</si>
  <si>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</si>
  <si>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</si>
  <si>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</si>
  <si>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</si>
  <si>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</si>
  <si>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</si>
  <si>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</si>
  <si>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</si>
  <si>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</si>
  <si>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</si>
  <si>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</si>
  <si>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</si>
  <si>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1500113290</t>
  </si>
  <si>
    <t>1500114390</t>
  </si>
  <si>
    <t>9290100030</t>
  </si>
  <si>
    <t>9990111620</t>
  </si>
  <si>
    <t>0430113302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</si>
  <si>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</si>
  <si>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</si>
  <si>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</si>
  <si>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</si>
  <si>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</si>
  <si>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</si>
  <si>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</si>
  <si>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</si>
  <si>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</si>
  <si>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</si>
  <si>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</si>
  <si>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</si>
  <si>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</si>
  <si>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</si>
  <si>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</si>
  <si>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</si>
  <si>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</si>
  <si>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"Организация газоснабжени"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</si>
  <si>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</si>
  <si>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</si>
  <si>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</si>
  <si>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</si>
  <si>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</si>
  <si>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</si>
  <si>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</si>
  <si>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</si>
  <si>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</si>
  <si>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</si>
  <si>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</si>
  <si>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</si>
  <si>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1200100000</t>
  </si>
  <si>
    <t>от 25.12.2015 № 45</t>
  </si>
  <si>
    <t>от 25.12.2015 г. № 45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</si>
  <si>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</si>
  <si>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</si>
  <si>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Коммунальное хозяйство</t>
  </si>
  <si>
    <t>Приложение № 6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</si>
  <si>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2016-2018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</si>
  <si>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2016-2018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</si>
  <si>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2016-2018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</si>
  <si>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2016-2018 годы"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</si>
  <si>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2016-2018 годы"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</si>
  <si>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2016-2018 годы"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</si>
  <si>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2016-2018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</si>
  <si>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2016-2018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</si>
  <si>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2016-2018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</si>
  <si>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2016-2018 годы"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</si>
  <si>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2016-2018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</si>
  <si>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2016-2018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</si>
  <si>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2016-2018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</si>
  <si>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2014-2018 годы"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</si>
  <si>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2014-2018 годы"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</si>
  <si>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в рамках подпрограммы 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2014-2018 годы"</t>
  </si>
  <si>
    <t>Муниципальная программа "Газификация территории Трубникоборского сельского поселения Тосненского района на 2016-2018 годы"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</si>
  <si>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2016-2018 годы"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</si>
  <si>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2016-2018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</si>
  <si>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2016-2018 годы"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</si>
  <si>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2016-2018 годы"</t>
    </r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</si>
  <si>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 на 2016-2018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</si>
  <si>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2016-2018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</si>
  <si>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2016-2018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</si>
  <si>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2016-2018 годы"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</si>
  <si>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2016-2018 годы" 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</si>
  <si>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 на 2016-2018 годы" </t>
  </si>
  <si>
    <t>от 07.12.2016 г. № 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</si>
</sst>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left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168" fontId="7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16" fillId="35" borderId="43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15" fillId="35" borderId="43" xfId="0" applyNumberFormat="1" applyFont="1" applyFill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8" fontId="9" fillId="35" borderId="47" xfId="0" applyNumberFormat="1" applyFont="1" applyFill="1" applyBorder="1" applyAlignment="1">
      <alignment horizontal="center" vertical="center" wrapText="1"/>
    </xf>
    <xf numFmtId="168" fontId="15" fillId="35" borderId="47" xfId="0" applyNumberFormat="1" applyFont="1" applyFill="1" applyBorder="1" applyAlignment="1">
      <alignment horizontal="center" vertical="center" wrapText="1"/>
    </xf>
    <xf numFmtId="168" fontId="15" fillId="35" borderId="48" xfId="0" applyNumberFormat="1" applyFont="1" applyFill="1" applyBorder="1" applyAlignment="1">
      <alignment horizontal="center" vertical="center" wrapText="1"/>
    </xf>
    <xf numFmtId="168" fontId="11" fillId="0" borderId="49" xfId="0" applyNumberFormat="1" applyFont="1" applyFill="1" applyBorder="1" applyAlignment="1">
      <alignment horizontal="center" vertical="center" wrapText="1"/>
    </xf>
    <xf numFmtId="168" fontId="7" fillId="0" borderId="49" xfId="0" applyNumberFormat="1" applyFont="1" applyFill="1" applyBorder="1" applyAlignment="1">
      <alignment horizontal="center" vertical="center" wrapText="1"/>
    </xf>
    <xf numFmtId="168" fontId="7" fillId="0" borderId="50" xfId="0" applyNumberFormat="1" applyFont="1" applyFill="1" applyBorder="1" applyAlignment="1">
      <alignment horizontal="center" vertical="center" wrapText="1"/>
    </xf>
    <xf numFmtId="168" fontId="7" fillId="0" borderId="51" xfId="0" applyNumberFormat="1" applyFont="1" applyFill="1" applyBorder="1" applyAlignment="1">
      <alignment horizontal="center" vertical="center" wrapText="1"/>
    </xf>
    <xf numFmtId="168" fontId="6" fillId="35" borderId="48" xfId="0" applyNumberFormat="1" applyFont="1" applyFill="1" applyBorder="1" applyAlignment="1">
      <alignment horizontal="center" vertical="center"/>
    </xf>
    <xf numFmtId="168" fontId="12" fillId="0" borderId="49" xfId="0" applyNumberFormat="1" applyFont="1" applyBorder="1" applyAlignment="1">
      <alignment horizontal="center" vertical="center"/>
    </xf>
    <xf numFmtId="168" fontId="4" fillId="0" borderId="49" xfId="0" applyNumberFormat="1" applyFont="1" applyBorder="1" applyAlignment="1">
      <alignment horizontal="center" vertical="center"/>
    </xf>
    <xf numFmtId="168" fontId="4" fillId="0" borderId="5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168" fontId="7" fillId="0" borderId="55" xfId="0" applyNumberFormat="1" applyFont="1" applyFill="1" applyBorder="1" applyAlignment="1">
      <alignment horizontal="center" vertical="center" wrapText="1"/>
    </xf>
    <xf numFmtId="168" fontId="7" fillId="0" borderId="5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8" fontId="7" fillId="0" borderId="57" xfId="0" applyNumberFormat="1" applyFont="1" applyFill="1" applyBorder="1" applyAlignment="1">
      <alignment horizontal="center" vertical="center" wrapText="1"/>
    </xf>
    <xf numFmtId="168" fontId="9" fillId="35" borderId="58" xfId="0" applyNumberFormat="1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60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59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68" fontId="4" fillId="0" borderId="60" xfId="0" applyNumberFormat="1" applyFont="1" applyBorder="1" applyAlignment="1">
      <alignment horizontal="center" vertical="center"/>
    </xf>
    <xf numFmtId="49" fontId="11" fillId="33" borderId="34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168" fontId="7" fillId="0" borderId="62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168" fontId="12" fillId="0" borderId="62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4" fillId="35" borderId="59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49" fontId="15" fillId="35" borderId="61" xfId="0" applyNumberFormat="1" applyFont="1" applyFill="1" applyBorder="1" applyAlignment="1">
      <alignment horizontal="center" vertical="center" wrapText="1"/>
    </xf>
    <xf numFmtId="168" fontId="15" fillId="35" borderId="62" xfId="0" applyNumberFormat="1" applyFont="1" applyFill="1" applyBorder="1" applyAlignment="1">
      <alignment horizontal="center" vertical="center" wrapText="1"/>
    </xf>
    <xf numFmtId="168" fontId="15" fillId="35" borderId="6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8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1">
      <selection activeCell="B5" sqref="B5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spans="4:6" ht="12.75">
      <c r="D1" s="32" t="s">
        <v>98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197</v>
      </c>
      <c r="E6" s="32"/>
      <c r="F6" s="32"/>
    </row>
    <row r="9" spans="2:6" ht="52.5" customHeight="1">
      <c r="B9" s="177" t="s">
        <v>40</v>
      </c>
      <c r="C9" s="178"/>
      <c r="D9" s="178"/>
      <c r="E9" s="178"/>
      <c r="F9" s="178"/>
    </row>
    <row r="10" spans="2:6" ht="19.5" customHeight="1">
      <c r="B10" s="178" t="s">
        <v>130</v>
      </c>
      <c r="C10" s="178"/>
      <c r="D10" s="178"/>
      <c r="E10" s="178"/>
      <c r="F10" s="178"/>
    </row>
    <row r="11" ht="12.75" customHeight="1" thickBot="1">
      <c r="F11" s="2" t="s">
        <v>1</v>
      </c>
    </row>
    <row r="12" ht="13.5" hidden="1" thickBot="1"/>
    <row r="13" spans="1:7" s="3" customFormat="1" ht="50.25" customHeight="1" thickBot="1">
      <c r="A13" s="28" t="s">
        <v>5</v>
      </c>
      <c r="B13" s="29" t="s">
        <v>2</v>
      </c>
      <c r="C13" s="30" t="s">
        <v>8</v>
      </c>
      <c r="D13" s="30" t="s">
        <v>43</v>
      </c>
      <c r="E13" s="31" t="s">
        <v>7</v>
      </c>
      <c r="F13" s="30" t="s">
        <v>101</v>
      </c>
      <c r="G13" s="24" t="s">
        <v>11</v>
      </c>
    </row>
    <row r="14" spans="1:7" s="3" customFormat="1" ht="27.75" customHeight="1" thickBot="1">
      <c r="A14" s="73"/>
      <c r="B14" s="74" t="s">
        <v>42</v>
      </c>
      <c r="C14" s="75"/>
      <c r="D14" s="75"/>
      <c r="E14" s="75"/>
      <c r="F14" s="76">
        <f>F15+F102</f>
        <v>21432.36171</v>
      </c>
      <c r="G14" s="24"/>
    </row>
    <row r="15" spans="1:7" s="3" customFormat="1" ht="26.25" customHeight="1" thickBot="1">
      <c r="A15" s="73"/>
      <c r="B15" s="77" t="s">
        <v>41</v>
      </c>
      <c r="C15" s="78"/>
      <c r="D15" s="78"/>
      <c r="E15" s="78"/>
      <c r="F15" s="79">
        <f>F16+F22+F34+F49+F58+F70+F78+F85</f>
        <v>10243.70171</v>
      </c>
      <c r="G15" s="24"/>
    </row>
    <row r="16" spans="1:7" s="19" customFormat="1" ht="75" customHeight="1">
      <c r="A16" s="80" t="s">
        <v>6</v>
      </c>
      <c r="B16" s="81" t="s">
        <v>103</v>
      </c>
      <c r="C16" s="82" t="s">
        <v>134</v>
      </c>
      <c r="D16" s="83" t="s">
        <v>3</v>
      </c>
      <c r="E16" s="83" t="s">
        <v>3</v>
      </c>
      <c r="F16" s="84">
        <f>F17</f>
        <v>200</v>
      </c>
      <c r="G16" s="20" t="e">
        <f>#REF!</f>
        <v>#REF!</v>
      </c>
    </row>
    <row r="17" spans="1:7" s="16" customFormat="1" ht="96" customHeight="1">
      <c r="A17" s="40"/>
      <c r="B17" s="12" t="s">
        <v>104</v>
      </c>
      <c r="C17" s="13" t="s">
        <v>135</v>
      </c>
      <c r="D17" s="14"/>
      <c r="E17" s="14"/>
      <c r="F17" s="66">
        <f>F19</f>
        <v>200</v>
      </c>
      <c r="G17" s="15"/>
    </row>
    <row r="18" spans="1:7" ht="59.25" customHeight="1">
      <c r="A18" s="41"/>
      <c r="B18" s="38" t="s">
        <v>169</v>
      </c>
      <c r="C18" s="1" t="s">
        <v>170</v>
      </c>
      <c r="D18" s="5"/>
      <c r="E18" s="5"/>
      <c r="F18" s="67">
        <f>F19</f>
        <v>200</v>
      </c>
      <c r="G18" s="6"/>
    </row>
    <row r="19" spans="1:7" ht="133.5" customHeight="1">
      <c r="A19" s="41"/>
      <c r="B19" s="4" t="s">
        <v>105</v>
      </c>
      <c r="C19" s="1" t="s">
        <v>136</v>
      </c>
      <c r="D19" s="5"/>
      <c r="E19" s="5"/>
      <c r="F19" s="67">
        <f>F20</f>
        <v>200</v>
      </c>
      <c r="G19" s="6"/>
    </row>
    <row r="20" spans="1:7" ht="26.25" customHeight="1">
      <c r="A20" s="42"/>
      <c r="B20" s="4" t="s">
        <v>18</v>
      </c>
      <c r="C20" s="1" t="s">
        <v>137</v>
      </c>
      <c r="D20" s="8" t="s">
        <v>19</v>
      </c>
      <c r="E20" s="9" t="s">
        <v>3</v>
      </c>
      <c r="F20" s="67">
        <f>F21</f>
        <v>200</v>
      </c>
      <c r="G20" s="10">
        <f>G21</f>
        <v>0</v>
      </c>
    </row>
    <row r="21" spans="1:7" ht="28.5" customHeight="1" thickBot="1">
      <c r="A21" s="43"/>
      <c r="B21" s="44" t="s">
        <v>20</v>
      </c>
      <c r="C21" s="45" t="s">
        <v>165</v>
      </c>
      <c r="D21" s="46" t="s">
        <v>19</v>
      </c>
      <c r="E21" s="46" t="s">
        <v>21</v>
      </c>
      <c r="F21" s="68">
        <v>200</v>
      </c>
      <c r="G21" s="11">
        <v>0</v>
      </c>
    </row>
    <row r="22" spans="1:7" s="19" customFormat="1" ht="42" thickBot="1">
      <c r="A22" s="80" t="s">
        <v>15</v>
      </c>
      <c r="B22" s="81" t="s">
        <v>106</v>
      </c>
      <c r="C22" s="85" t="s">
        <v>138</v>
      </c>
      <c r="D22" s="86"/>
      <c r="E22" s="86"/>
      <c r="F22" s="84">
        <f>F29+F23</f>
        <v>170</v>
      </c>
      <c r="G22" s="18" t="e">
        <f>G16+#REF!</f>
        <v>#REF!</v>
      </c>
    </row>
    <row r="23" spans="1:6" s="16" customFormat="1" ht="52.5">
      <c r="A23" s="40"/>
      <c r="B23" s="12" t="s">
        <v>107</v>
      </c>
      <c r="C23" s="21" t="s">
        <v>139</v>
      </c>
      <c r="D23" s="21"/>
      <c r="E23" s="21"/>
      <c r="F23" s="66">
        <f>F25</f>
        <v>50</v>
      </c>
    </row>
    <row r="24" spans="1:6" ht="26.25">
      <c r="A24" s="41"/>
      <c r="B24" s="36" t="s">
        <v>171</v>
      </c>
      <c r="C24" s="22" t="s">
        <v>172</v>
      </c>
      <c r="D24" s="8"/>
      <c r="E24" s="8"/>
      <c r="F24" s="67">
        <f>F25</f>
        <v>50</v>
      </c>
    </row>
    <row r="25" spans="1:6" ht="66">
      <c r="A25" s="41"/>
      <c r="B25" s="4" t="s">
        <v>108</v>
      </c>
      <c r="C25" s="22" t="s">
        <v>140</v>
      </c>
      <c r="D25" s="8"/>
      <c r="E25" s="8"/>
      <c r="F25" s="67">
        <f>F26</f>
        <v>50</v>
      </c>
    </row>
    <row r="26" spans="1:6" ht="12.75">
      <c r="A26" s="41"/>
      <c r="B26" s="4" t="s">
        <v>25</v>
      </c>
      <c r="C26" s="22" t="s">
        <v>140</v>
      </c>
      <c r="D26" s="8"/>
      <c r="E26" s="8"/>
      <c r="F26" s="67">
        <f>F27</f>
        <v>50</v>
      </c>
    </row>
    <row r="27" spans="1:6" ht="12.75">
      <c r="A27" s="41"/>
      <c r="B27" s="4" t="s">
        <v>26</v>
      </c>
      <c r="C27" s="22" t="s">
        <v>140</v>
      </c>
      <c r="D27" s="8" t="s">
        <v>27</v>
      </c>
      <c r="E27" s="8"/>
      <c r="F27" s="67">
        <f>F28</f>
        <v>50</v>
      </c>
    </row>
    <row r="28" spans="1:6" ht="26.25">
      <c r="A28" s="41"/>
      <c r="B28" s="4" t="s">
        <v>20</v>
      </c>
      <c r="C28" s="22" t="s">
        <v>140</v>
      </c>
      <c r="D28" s="8" t="s">
        <v>27</v>
      </c>
      <c r="E28" s="8" t="s">
        <v>21</v>
      </c>
      <c r="F28" s="67">
        <v>50</v>
      </c>
    </row>
    <row r="29" spans="1:6" s="16" customFormat="1" ht="39">
      <c r="A29" s="40"/>
      <c r="B29" s="12" t="s">
        <v>22</v>
      </c>
      <c r="C29" s="21" t="s">
        <v>141</v>
      </c>
      <c r="D29" s="21"/>
      <c r="E29" s="21"/>
      <c r="F29" s="66">
        <f>F31</f>
        <v>120</v>
      </c>
    </row>
    <row r="30" spans="1:6" ht="12.75">
      <c r="A30" s="41"/>
      <c r="B30" s="27" t="s">
        <v>173</v>
      </c>
      <c r="C30" s="22" t="s">
        <v>174</v>
      </c>
      <c r="D30" s="8"/>
      <c r="E30" s="8"/>
      <c r="F30" s="67">
        <f>F31</f>
        <v>120</v>
      </c>
    </row>
    <row r="31" spans="1:6" ht="78.75">
      <c r="A31" s="41"/>
      <c r="B31" s="4" t="s">
        <v>109</v>
      </c>
      <c r="C31" s="22" t="s">
        <v>142</v>
      </c>
      <c r="D31" s="8"/>
      <c r="E31" s="8"/>
      <c r="F31" s="67">
        <f>F32</f>
        <v>120</v>
      </c>
    </row>
    <row r="32" spans="1:6" ht="12.75">
      <c r="A32" s="41"/>
      <c r="B32" s="4" t="s">
        <v>23</v>
      </c>
      <c r="C32" s="22" t="s">
        <v>142</v>
      </c>
      <c r="D32" s="8" t="s">
        <v>24</v>
      </c>
      <c r="E32" s="8"/>
      <c r="F32" s="67">
        <f>F33</f>
        <v>120</v>
      </c>
    </row>
    <row r="33" spans="1:6" ht="27" thickBot="1">
      <c r="A33" s="47"/>
      <c r="B33" s="44" t="s">
        <v>20</v>
      </c>
      <c r="C33" s="22" t="s">
        <v>142</v>
      </c>
      <c r="D33" s="46" t="s">
        <v>24</v>
      </c>
      <c r="E33" s="46" t="s">
        <v>21</v>
      </c>
      <c r="F33" s="68">
        <v>120</v>
      </c>
    </row>
    <row r="34" spans="1:6" ht="41.25">
      <c r="A34" s="80" t="s">
        <v>13</v>
      </c>
      <c r="B34" s="81" t="s">
        <v>110</v>
      </c>
      <c r="C34" s="85" t="s">
        <v>143</v>
      </c>
      <c r="D34" s="86"/>
      <c r="E34" s="86"/>
      <c r="F34" s="84">
        <f>F35+F44</f>
        <v>270</v>
      </c>
    </row>
    <row r="35" spans="1:6" s="16" customFormat="1" ht="92.25">
      <c r="A35" s="40"/>
      <c r="B35" s="12" t="s">
        <v>111</v>
      </c>
      <c r="C35" s="21" t="s">
        <v>144</v>
      </c>
      <c r="D35" s="21"/>
      <c r="E35" s="21"/>
      <c r="F35" s="66">
        <f>F37+F41</f>
        <v>250</v>
      </c>
    </row>
    <row r="36" spans="1:6" ht="39">
      <c r="A36" s="41"/>
      <c r="B36" s="27" t="s">
        <v>175</v>
      </c>
      <c r="C36" s="22" t="s">
        <v>176</v>
      </c>
      <c r="D36" s="8"/>
      <c r="E36" s="8"/>
      <c r="F36" s="67">
        <f>F37</f>
        <v>150</v>
      </c>
    </row>
    <row r="37" spans="1:6" ht="105">
      <c r="A37" s="41"/>
      <c r="B37" s="4" t="s">
        <v>112</v>
      </c>
      <c r="C37" s="22" t="s">
        <v>145</v>
      </c>
      <c r="D37" s="8"/>
      <c r="E37" s="8"/>
      <c r="F37" s="67">
        <f>F38</f>
        <v>150</v>
      </c>
    </row>
    <row r="38" spans="1:6" ht="26.25">
      <c r="A38" s="41"/>
      <c r="B38" s="4" t="s">
        <v>28</v>
      </c>
      <c r="C38" s="22" t="s">
        <v>145</v>
      </c>
      <c r="D38" s="8" t="s">
        <v>12</v>
      </c>
      <c r="E38" s="8"/>
      <c r="F38" s="67">
        <f>F39</f>
        <v>150</v>
      </c>
    </row>
    <row r="39" spans="1:6" ht="26.25">
      <c r="A39" s="41"/>
      <c r="B39" s="4" t="s">
        <v>20</v>
      </c>
      <c r="C39" s="22" t="s">
        <v>145</v>
      </c>
      <c r="D39" s="8" t="s">
        <v>12</v>
      </c>
      <c r="E39" s="8" t="s">
        <v>21</v>
      </c>
      <c r="F39" s="67">
        <v>150</v>
      </c>
    </row>
    <row r="40" spans="1:6" ht="12.75">
      <c r="A40" s="42"/>
      <c r="B40" s="27" t="s">
        <v>177</v>
      </c>
      <c r="C40" s="22" t="s">
        <v>178</v>
      </c>
      <c r="D40" s="8"/>
      <c r="E40" s="8"/>
      <c r="F40" s="67">
        <f>F41</f>
        <v>100</v>
      </c>
    </row>
    <row r="41" spans="1:6" ht="92.25">
      <c r="A41" s="42"/>
      <c r="B41" s="4" t="s">
        <v>113</v>
      </c>
      <c r="C41" s="22" t="s">
        <v>146</v>
      </c>
      <c r="D41" s="8"/>
      <c r="E41" s="8"/>
      <c r="F41" s="67">
        <f>F42</f>
        <v>100</v>
      </c>
    </row>
    <row r="42" spans="1:6" ht="26.25">
      <c r="A42" s="41"/>
      <c r="B42" s="4" t="s">
        <v>28</v>
      </c>
      <c r="C42" s="22" t="s">
        <v>146</v>
      </c>
      <c r="D42" s="8" t="s">
        <v>12</v>
      </c>
      <c r="E42" s="8"/>
      <c r="F42" s="67">
        <f>F43</f>
        <v>100</v>
      </c>
    </row>
    <row r="43" spans="1:6" ht="26.25">
      <c r="A43" s="41"/>
      <c r="B43" s="4" t="s">
        <v>20</v>
      </c>
      <c r="C43" s="22" t="s">
        <v>146</v>
      </c>
      <c r="D43" s="8" t="s">
        <v>12</v>
      </c>
      <c r="E43" s="8" t="s">
        <v>21</v>
      </c>
      <c r="F43" s="67">
        <v>100</v>
      </c>
    </row>
    <row r="44" spans="1:6" s="16" customFormat="1" ht="52.5">
      <c r="A44" s="40"/>
      <c r="B44" s="12" t="s">
        <v>114</v>
      </c>
      <c r="C44" s="21" t="s">
        <v>147</v>
      </c>
      <c r="D44" s="21"/>
      <c r="E44" s="21"/>
      <c r="F44" s="66">
        <f>F46</f>
        <v>20</v>
      </c>
    </row>
    <row r="45" spans="1:6" ht="52.5">
      <c r="A45" s="41"/>
      <c r="B45" s="27" t="s">
        <v>179</v>
      </c>
      <c r="C45" s="22" t="s">
        <v>180</v>
      </c>
      <c r="D45" s="8"/>
      <c r="E45" s="8"/>
      <c r="F45" s="67">
        <f>F46</f>
        <v>20</v>
      </c>
    </row>
    <row r="46" spans="1:6" ht="105">
      <c r="A46" s="41"/>
      <c r="B46" s="4" t="s">
        <v>115</v>
      </c>
      <c r="C46" s="22" t="s">
        <v>148</v>
      </c>
      <c r="D46" s="8"/>
      <c r="E46" s="8"/>
      <c r="F46" s="67">
        <f>F47</f>
        <v>20</v>
      </c>
    </row>
    <row r="47" spans="1:6" ht="26.25">
      <c r="A47" s="41"/>
      <c r="B47" s="4" t="s">
        <v>28</v>
      </c>
      <c r="C47" s="22" t="s">
        <v>148</v>
      </c>
      <c r="D47" s="8" t="s">
        <v>12</v>
      </c>
      <c r="E47" s="8"/>
      <c r="F47" s="67">
        <f>F48</f>
        <v>20</v>
      </c>
    </row>
    <row r="48" spans="1:6" ht="27" thickBot="1">
      <c r="A48" s="47"/>
      <c r="B48" s="44" t="s">
        <v>20</v>
      </c>
      <c r="C48" s="22" t="s">
        <v>148</v>
      </c>
      <c r="D48" s="46" t="s">
        <v>12</v>
      </c>
      <c r="E48" s="46" t="s">
        <v>21</v>
      </c>
      <c r="F48" s="68">
        <v>20</v>
      </c>
    </row>
    <row r="49" spans="1:6" s="25" customFormat="1" ht="41.25">
      <c r="A49" s="80">
        <v>4</v>
      </c>
      <c r="B49" s="81" t="s">
        <v>116</v>
      </c>
      <c r="C49" s="85" t="s">
        <v>149</v>
      </c>
      <c r="D49" s="85"/>
      <c r="E49" s="85"/>
      <c r="F49" s="84">
        <f>F50</f>
        <v>2220.2</v>
      </c>
    </row>
    <row r="50" spans="1:6" s="16" customFormat="1" ht="66">
      <c r="A50" s="49"/>
      <c r="B50" s="12" t="s">
        <v>117</v>
      </c>
      <c r="C50" s="1" t="s">
        <v>150</v>
      </c>
      <c r="D50" s="21"/>
      <c r="E50" s="21"/>
      <c r="F50" s="66">
        <f>F52+F55</f>
        <v>2220.2</v>
      </c>
    </row>
    <row r="51" spans="1:6" ht="78.75">
      <c r="A51" s="41"/>
      <c r="B51" s="36" t="s">
        <v>181</v>
      </c>
      <c r="C51" s="1" t="s">
        <v>182</v>
      </c>
      <c r="D51" s="8"/>
      <c r="E51" s="8"/>
      <c r="F51" s="67">
        <f>F52+F55</f>
        <v>2220.2</v>
      </c>
    </row>
    <row r="52" spans="1:6" ht="118.5">
      <c r="A52" s="41"/>
      <c r="B52" s="4" t="s">
        <v>166</v>
      </c>
      <c r="C52" s="1" t="s">
        <v>151</v>
      </c>
      <c r="D52" s="8"/>
      <c r="E52" s="8"/>
      <c r="F52" s="67">
        <f>F53</f>
        <v>1159.2</v>
      </c>
    </row>
    <row r="53" spans="1:6" ht="12.75">
      <c r="A53" s="41"/>
      <c r="B53" s="4" t="s">
        <v>16</v>
      </c>
      <c r="C53" s="1" t="s">
        <v>151</v>
      </c>
      <c r="D53" s="8" t="s">
        <v>17</v>
      </c>
      <c r="E53" s="8"/>
      <c r="F53" s="67">
        <f>F54</f>
        <v>1159.2</v>
      </c>
    </row>
    <row r="54" spans="1:6" ht="26.25">
      <c r="A54" s="41"/>
      <c r="B54" s="4" t="s">
        <v>20</v>
      </c>
      <c r="C54" s="1" t="s">
        <v>151</v>
      </c>
      <c r="D54" s="8" t="s">
        <v>17</v>
      </c>
      <c r="E54" s="8" t="s">
        <v>21</v>
      </c>
      <c r="F54" s="67">
        <v>1159.2</v>
      </c>
    </row>
    <row r="55" spans="1:6" ht="26.25">
      <c r="A55" s="147"/>
      <c r="B55" s="148" t="s">
        <v>167</v>
      </c>
      <c r="C55" s="149" t="s">
        <v>168</v>
      </c>
      <c r="D55" s="150"/>
      <c r="E55" s="150"/>
      <c r="F55" s="151">
        <f>F56</f>
        <v>1061</v>
      </c>
    </row>
    <row r="56" spans="1:6" ht="12.75">
      <c r="A56" s="147"/>
      <c r="B56" s="148" t="s">
        <v>16</v>
      </c>
      <c r="C56" s="149" t="s">
        <v>168</v>
      </c>
      <c r="D56" s="150" t="s">
        <v>17</v>
      </c>
      <c r="E56" s="150"/>
      <c r="F56" s="151">
        <f>F57</f>
        <v>1061</v>
      </c>
    </row>
    <row r="57" spans="1:6" ht="27" thickBot="1">
      <c r="A57" s="147"/>
      <c r="B57" s="148" t="s">
        <v>20</v>
      </c>
      <c r="C57" s="149" t="s">
        <v>168</v>
      </c>
      <c r="D57" s="150" t="s">
        <v>17</v>
      </c>
      <c r="E57" s="150" t="s">
        <v>21</v>
      </c>
      <c r="F57" s="151">
        <v>1061</v>
      </c>
    </row>
    <row r="58" spans="1:6" s="25" customFormat="1" ht="41.25">
      <c r="A58" s="80">
        <v>5</v>
      </c>
      <c r="B58" s="81" t="s">
        <v>118</v>
      </c>
      <c r="C58" s="87" t="s">
        <v>152</v>
      </c>
      <c r="D58" s="85"/>
      <c r="E58" s="85"/>
      <c r="F58" s="84">
        <f>F60+F64+F67</f>
        <v>3792.40171</v>
      </c>
    </row>
    <row r="59" spans="1:6" ht="12.75">
      <c r="A59" s="147"/>
      <c r="B59" s="153" t="s">
        <v>183</v>
      </c>
      <c r="C59" s="152" t="s">
        <v>184</v>
      </c>
      <c r="D59" s="150"/>
      <c r="E59" s="150"/>
      <c r="F59" s="151">
        <f>F60+F64</f>
        <v>3792.40171</v>
      </c>
    </row>
    <row r="60" spans="1:6" ht="78.75">
      <c r="A60" s="41"/>
      <c r="B60" s="4" t="s">
        <v>119</v>
      </c>
      <c r="C60" s="22" t="s">
        <v>153</v>
      </c>
      <c r="D60" s="8"/>
      <c r="E60" s="8"/>
      <c r="F60" s="67">
        <f>F61</f>
        <v>700</v>
      </c>
    </row>
    <row r="61" spans="1:6" ht="12.75">
      <c r="A61" s="41"/>
      <c r="B61" s="4" t="s">
        <v>29</v>
      </c>
      <c r="C61" s="22" t="s">
        <v>153</v>
      </c>
      <c r="D61" s="8" t="s">
        <v>14</v>
      </c>
      <c r="E61" s="8"/>
      <c r="F61" s="67">
        <f>F62+F63</f>
        <v>700</v>
      </c>
    </row>
    <row r="62" spans="1:6" ht="26.25">
      <c r="A62" s="41"/>
      <c r="B62" s="27" t="s">
        <v>30</v>
      </c>
      <c r="C62" s="22" t="s">
        <v>153</v>
      </c>
      <c r="D62" s="8" t="s">
        <v>14</v>
      </c>
      <c r="E62" s="8" t="s">
        <v>21</v>
      </c>
      <c r="F62" s="67">
        <v>300</v>
      </c>
    </row>
    <row r="63" spans="1:6" ht="12.75">
      <c r="A63" s="41"/>
      <c r="B63" s="27" t="s">
        <v>31</v>
      </c>
      <c r="C63" s="22" t="s">
        <v>153</v>
      </c>
      <c r="D63" s="8" t="s">
        <v>14</v>
      </c>
      <c r="E63" s="8" t="s">
        <v>32</v>
      </c>
      <c r="F63" s="67">
        <v>400</v>
      </c>
    </row>
    <row r="64" spans="1:6" ht="52.5">
      <c r="A64" s="41"/>
      <c r="B64" s="4" t="s">
        <v>120</v>
      </c>
      <c r="C64" s="22" t="s">
        <v>154</v>
      </c>
      <c r="D64" s="8"/>
      <c r="E64" s="8"/>
      <c r="F64" s="67">
        <f>F65</f>
        <v>3092.40171</v>
      </c>
    </row>
    <row r="65" spans="1:6" ht="12.75">
      <c r="A65" s="41"/>
      <c r="B65" s="4" t="s">
        <v>29</v>
      </c>
      <c r="C65" s="22" t="s">
        <v>154</v>
      </c>
      <c r="D65" s="8" t="s">
        <v>14</v>
      </c>
      <c r="E65" s="8"/>
      <c r="F65" s="67">
        <f>F66</f>
        <v>3092.40171</v>
      </c>
    </row>
    <row r="66" spans="1:6" ht="27" thickBot="1">
      <c r="A66" s="41"/>
      <c r="B66" s="27" t="s">
        <v>30</v>
      </c>
      <c r="C66" s="22" t="s">
        <v>154</v>
      </c>
      <c r="D66" s="8" t="s">
        <v>14</v>
      </c>
      <c r="E66" s="8" t="s">
        <v>21</v>
      </c>
      <c r="F66" s="67">
        <v>3092.40171</v>
      </c>
    </row>
    <row r="67" spans="1:6" ht="52.5" hidden="1">
      <c r="A67" s="41"/>
      <c r="B67" s="4" t="s">
        <v>33</v>
      </c>
      <c r="C67" s="22" t="s">
        <v>34</v>
      </c>
      <c r="D67" s="8"/>
      <c r="E67" s="8"/>
      <c r="F67" s="67">
        <f>F68</f>
        <v>0</v>
      </c>
    </row>
    <row r="68" spans="1:6" ht="12.75" hidden="1">
      <c r="A68" s="41"/>
      <c r="B68" s="4" t="s">
        <v>29</v>
      </c>
      <c r="C68" s="22" t="s">
        <v>34</v>
      </c>
      <c r="D68" s="8" t="s">
        <v>14</v>
      </c>
      <c r="E68" s="8"/>
      <c r="F68" s="67">
        <f>F69</f>
        <v>0</v>
      </c>
    </row>
    <row r="69" spans="1:6" ht="13.5" hidden="1" thickBot="1">
      <c r="A69" s="47"/>
      <c r="B69" s="44" t="s">
        <v>35</v>
      </c>
      <c r="C69" s="48" t="s">
        <v>34</v>
      </c>
      <c r="D69" s="46" t="s">
        <v>14</v>
      </c>
      <c r="E69" s="46" t="s">
        <v>36</v>
      </c>
      <c r="F69" s="68">
        <v>0</v>
      </c>
    </row>
    <row r="70" spans="1:6" s="25" customFormat="1" ht="41.25">
      <c r="A70" s="80">
        <v>6</v>
      </c>
      <c r="B70" s="81" t="s">
        <v>121</v>
      </c>
      <c r="C70" s="85" t="s">
        <v>155</v>
      </c>
      <c r="D70" s="85"/>
      <c r="E70" s="85"/>
      <c r="F70" s="84">
        <f>F72+F75</f>
        <v>900</v>
      </c>
    </row>
    <row r="71" spans="1:6" ht="52.5">
      <c r="A71" s="147"/>
      <c r="B71" s="27" t="s">
        <v>185</v>
      </c>
      <c r="C71" s="152" t="s">
        <v>186</v>
      </c>
      <c r="D71" s="150"/>
      <c r="E71" s="150"/>
      <c r="F71" s="151">
        <f>F72+F75</f>
        <v>900</v>
      </c>
    </row>
    <row r="72" spans="1:6" ht="66">
      <c r="A72" s="41"/>
      <c r="B72" s="27" t="s">
        <v>122</v>
      </c>
      <c r="C72" s="22" t="s">
        <v>156</v>
      </c>
      <c r="D72" s="8"/>
      <c r="E72" s="8"/>
      <c r="F72" s="67">
        <f>F73</f>
        <v>300</v>
      </c>
    </row>
    <row r="73" spans="1:6" ht="12.75">
      <c r="A73" s="41"/>
      <c r="B73" s="4" t="s">
        <v>37</v>
      </c>
      <c r="C73" s="22" t="s">
        <v>156</v>
      </c>
      <c r="D73" s="8" t="s">
        <v>38</v>
      </c>
      <c r="E73" s="8"/>
      <c r="F73" s="67">
        <f>F74</f>
        <v>300</v>
      </c>
    </row>
    <row r="74" spans="1:6" ht="32.25" customHeight="1">
      <c r="A74" s="41"/>
      <c r="B74" s="27" t="s">
        <v>30</v>
      </c>
      <c r="C74" s="22" t="s">
        <v>156</v>
      </c>
      <c r="D74" s="8" t="s">
        <v>38</v>
      </c>
      <c r="E74" s="8" t="s">
        <v>21</v>
      </c>
      <c r="F74" s="67">
        <v>300</v>
      </c>
    </row>
    <row r="75" spans="1:6" ht="52.5">
      <c r="A75" s="41"/>
      <c r="B75" s="4" t="s">
        <v>39</v>
      </c>
      <c r="C75" s="1" t="s">
        <v>157</v>
      </c>
      <c r="D75" s="8"/>
      <c r="E75" s="8"/>
      <c r="F75" s="67">
        <f>F76</f>
        <v>600</v>
      </c>
    </row>
    <row r="76" spans="1:6" ht="12.75">
      <c r="A76" s="41"/>
      <c r="B76" s="4" t="s">
        <v>37</v>
      </c>
      <c r="C76" s="1" t="s">
        <v>157</v>
      </c>
      <c r="D76" s="8" t="s">
        <v>38</v>
      </c>
      <c r="E76" s="8"/>
      <c r="F76" s="67">
        <f>F77</f>
        <v>600</v>
      </c>
    </row>
    <row r="77" spans="1:6" ht="27" thickBot="1">
      <c r="A77" s="47"/>
      <c r="B77" s="50" t="s">
        <v>30</v>
      </c>
      <c r="C77" s="1" t="s">
        <v>157</v>
      </c>
      <c r="D77" s="46" t="s">
        <v>38</v>
      </c>
      <c r="E77" s="46" t="s">
        <v>21</v>
      </c>
      <c r="F77" s="68">
        <v>600</v>
      </c>
    </row>
    <row r="78" spans="1:6" s="25" customFormat="1" ht="54.75">
      <c r="A78" s="80">
        <v>7</v>
      </c>
      <c r="B78" s="81" t="s">
        <v>123</v>
      </c>
      <c r="C78" s="85" t="s">
        <v>158</v>
      </c>
      <c r="D78" s="85"/>
      <c r="E78" s="85"/>
      <c r="F78" s="84">
        <f>F80</f>
        <v>1606.1</v>
      </c>
    </row>
    <row r="79" spans="1:6" s="25" customFormat="1" ht="39">
      <c r="A79" s="154"/>
      <c r="B79" s="153" t="s">
        <v>187</v>
      </c>
      <c r="C79" s="152" t="s">
        <v>188</v>
      </c>
      <c r="D79" s="155"/>
      <c r="E79" s="155"/>
      <c r="F79" s="151">
        <f>F80</f>
        <v>1606.1</v>
      </c>
    </row>
    <row r="80" spans="1:6" s="25" customFormat="1" ht="66">
      <c r="A80" s="51"/>
      <c r="B80" s="4" t="s">
        <v>124</v>
      </c>
      <c r="C80" s="22" t="s">
        <v>159</v>
      </c>
      <c r="D80" s="17"/>
      <c r="E80" s="17"/>
      <c r="F80" s="67">
        <f>F81+F83</f>
        <v>1606.1</v>
      </c>
    </row>
    <row r="81" spans="1:6" s="25" customFormat="1" ht="13.5">
      <c r="A81" s="51"/>
      <c r="B81" s="4" t="s">
        <v>29</v>
      </c>
      <c r="C81" s="22" t="s">
        <v>159</v>
      </c>
      <c r="D81" s="8" t="s">
        <v>14</v>
      </c>
      <c r="E81" s="8"/>
      <c r="F81" s="67">
        <f>F82</f>
        <v>100</v>
      </c>
    </row>
    <row r="82" spans="1:6" s="25" customFormat="1" ht="26.25">
      <c r="A82" s="51"/>
      <c r="B82" s="27" t="s">
        <v>30</v>
      </c>
      <c r="C82" s="22" t="s">
        <v>159</v>
      </c>
      <c r="D82" s="8" t="s">
        <v>14</v>
      </c>
      <c r="E82" s="8" t="s">
        <v>21</v>
      </c>
      <c r="F82" s="67">
        <v>100</v>
      </c>
    </row>
    <row r="83" spans="1:6" s="25" customFormat="1" ht="13.5">
      <c r="A83" s="51"/>
      <c r="B83" s="4" t="s">
        <v>37</v>
      </c>
      <c r="C83" s="22" t="s">
        <v>159</v>
      </c>
      <c r="D83" s="8" t="s">
        <v>38</v>
      </c>
      <c r="E83" s="8"/>
      <c r="F83" s="67">
        <f>F84</f>
        <v>1506.1</v>
      </c>
    </row>
    <row r="84" spans="1:6" s="25" customFormat="1" ht="27" thickBot="1">
      <c r="A84" s="52"/>
      <c r="B84" s="50" t="s">
        <v>30</v>
      </c>
      <c r="C84" s="22" t="s">
        <v>159</v>
      </c>
      <c r="D84" s="46" t="s">
        <v>38</v>
      </c>
      <c r="E84" s="46" t="s">
        <v>21</v>
      </c>
      <c r="F84" s="68">
        <v>1506.1</v>
      </c>
    </row>
    <row r="85" spans="1:6" s="25" customFormat="1" ht="41.25">
      <c r="A85" s="80">
        <v>8</v>
      </c>
      <c r="B85" s="81" t="s">
        <v>125</v>
      </c>
      <c r="C85" s="85" t="s">
        <v>160</v>
      </c>
      <c r="D85" s="85"/>
      <c r="E85" s="85"/>
      <c r="F85" s="84">
        <f>F87+F92+F97</f>
        <v>1085</v>
      </c>
    </row>
    <row r="86" spans="1:6" s="25" customFormat="1" ht="26.25">
      <c r="A86" s="154"/>
      <c r="B86" s="27" t="s">
        <v>189</v>
      </c>
      <c r="C86" s="152" t="s">
        <v>190</v>
      </c>
      <c r="D86" s="155"/>
      <c r="E86" s="155"/>
      <c r="F86" s="151">
        <f>F87+F92</f>
        <v>1085</v>
      </c>
    </row>
    <row r="87" spans="1:6" s="25" customFormat="1" ht="52.5">
      <c r="A87" s="51"/>
      <c r="B87" s="4" t="s">
        <v>126</v>
      </c>
      <c r="C87" s="22" t="s">
        <v>161</v>
      </c>
      <c r="D87" s="17"/>
      <c r="E87" s="17"/>
      <c r="F87" s="67">
        <f>F90+F88</f>
        <v>710</v>
      </c>
    </row>
    <row r="88" spans="1:6" s="25" customFormat="1" ht="13.5">
      <c r="A88" s="51"/>
      <c r="B88" s="4" t="s">
        <v>37</v>
      </c>
      <c r="C88" s="22" t="s">
        <v>161</v>
      </c>
      <c r="D88" s="8" t="s">
        <v>38</v>
      </c>
      <c r="E88" s="8"/>
      <c r="F88" s="67">
        <f>F89</f>
        <v>335</v>
      </c>
    </row>
    <row r="89" spans="1:6" s="25" customFormat="1" ht="26.25">
      <c r="A89" s="103"/>
      <c r="B89" s="104" t="s">
        <v>30</v>
      </c>
      <c r="C89" s="22" t="s">
        <v>161</v>
      </c>
      <c r="D89" s="106" t="s">
        <v>38</v>
      </c>
      <c r="E89" s="106" t="s">
        <v>21</v>
      </c>
      <c r="F89" s="107">
        <f>37.5+25+37.5+25+37.5+25+22.5+125</f>
        <v>335</v>
      </c>
    </row>
    <row r="90" spans="1:6" s="25" customFormat="1" ht="13.5">
      <c r="A90" s="103"/>
      <c r="B90" s="104" t="s">
        <v>16</v>
      </c>
      <c r="C90" s="22" t="s">
        <v>161</v>
      </c>
      <c r="D90" s="106" t="s">
        <v>17</v>
      </c>
      <c r="E90" s="106"/>
      <c r="F90" s="107">
        <f>F91</f>
        <v>375</v>
      </c>
    </row>
    <row r="91" spans="1:6" s="25" customFormat="1" ht="29.25" customHeight="1">
      <c r="A91" s="103"/>
      <c r="B91" s="104" t="s">
        <v>30</v>
      </c>
      <c r="C91" s="22" t="s">
        <v>161</v>
      </c>
      <c r="D91" s="106" t="s">
        <v>17</v>
      </c>
      <c r="E91" s="106" t="s">
        <v>21</v>
      </c>
      <c r="F91" s="107">
        <f>50+75+75+100+75</f>
        <v>375</v>
      </c>
    </row>
    <row r="92" spans="1:6" s="25" customFormat="1" ht="57" customHeight="1">
      <c r="A92" s="103"/>
      <c r="B92" s="4" t="s">
        <v>133</v>
      </c>
      <c r="C92" s="22" t="s">
        <v>162</v>
      </c>
      <c r="D92" s="17"/>
      <c r="E92" s="17"/>
      <c r="F92" s="67">
        <f>F93+F95</f>
        <v>375</v>
      </c>
    </row>
    <row r="93" spans="1:6" s="25" customFormat="1" ht="29.25" customHeight="1">
      <c r="A93" s="103"/>
      <c r="B93" s="4" t="s">
        <v>37</v>
      </c>
      <c r="C93" s="22" t="s">
        <v>162</v>
      </c>
      <c r="D93" s="8" t="s">
        <v>38</v>
      </c>
      <c r="E93" s="8"/>
      <c r="F93" s="67">
        <f>F94</f>
        <v>190</v>
      </c>
    </row>
    <row r="94" spans="1:6" s="25" customFormat="1" ht="29.25" customHeight="1">
      <c r="A94" s="103"/>
      <c r="B94" s="104" t="s">
        <v>30</v>
      </c>
      <c r="C94" s="22" t="s">
        <v>162</v>
      </c>
      <c r="D94" s="106" t="s">
        <v>38</v>
      </c>
      <c r="E94" s="106" t="s">
        <v>21</v>
      </c>
      <c r="F94" s="107">
        <f>40+150</f>
        <v>190</v>
      </c>
    </row>
    <row r="95" spans="1:6" s="25" customFormat="1" ht="29.25" customHeight="1">
      <c r="A95" s="103"/>
      <c r="B95" s="104" t="s">
        <v>16</v>
      </c>
      <c r="C95" s="22" t="s">
        <v>162</v>
      </c>
      <c r="D95" s="106" t="s">
        <v>17</v>
      </c>
      <c r="E95" s="106"/>
      <c r="F95" s="107">
        <f>F96</f>
        <v>185</v>
      </c>
    </row>
    <row r="96" spans="1:6" s="25" customFormat="1" ht="29.25" customHeight="1" thickBot="1">
      <c r="A96" s="103"/>
      <c r="B96" s="104" t="s">
        <v>30</v>
      </c>
      <c r="C96" s="22" t="s">
        <v>162</v>
      </c>
      <c r="D96" s="106" t="s">
        <v>17</v>
      </c>
      <c r="E96" s="106" t="s">
        <v>21</v>
      </c>
      <c r="F96" s="107">
        <f>100+85</f>
        <v>185</v>
      </c>
    </row>
    <row r="97" spans="1:6" s="25" customFormat="1" ht="52.5" hidden="1">
      <c r="A97" s="51"/>
      <c r="B97" s="39" t="s">
        <v>127</v>
      </c>
      <c r="C97" s="22" t="s">
        <v>94</v>
      </c>
      <c r="D97" s="8"/>
      <c r="E97" s="8"/>
      <c r="F97" s="67">
        <f>F98+F100</f>
        <v>0</v>
      </c>
    </row>
    <row r="98" spans="1:6" s="25" customFormat="1" ht="13.5" hidden="1">
      <c r="A98" s="51"/>
      <c r="B98" s="4" t="s">
        <v>16</v>
      </c>
      <c r="C98" s="22" t="s">
        <v>94</v>
      </c>
      <c r="D98" s="8" t="s">
        <v>17</v>
      </c>
      <c r="E98" s="8"/>
      <c r="F98" s="67">
        <f>F99</f>
        <v>0</v>
      </c>
    </row>
    <row r="99" spans="1:6" s="25" customFormat="1" ht="26.25" hidden="1">
      <c r="A99" s="51"/>
      <c r="B99" s="4" t="s">
        <v>20</v>
      </c>
      <c r="C99" s="22" t="s">
        <v>94</v>
      </c>
      <c r="D99" s="8" t="s">
        <v>17</v>
      </c>
      <c r="E99" s="8" t="s">
        <v>21</v>
      </c>
      <c r="F99" s="67">
        <v>0</v>
      </c>
    </row>
    <row r="100" spans="1:6" s="25" customFormat="1" ht="13.5" hidden="1">
      <c r="A100" s="51"/>
      <c r="B100" s="4" t="s">
        <v>37</v>
      </c>
      <c r="C100" s="22" t="s">
        <v>94</v>
      </c>
      <c r="D100" s="8" t="s">
        <v>38</v>
      </c>
      <c r="E100" s="8"/>
      <c r="F100" s="67">
        <f>F101</f>
        <v>0</v>
      </c>
    </row>
    <row r="101" spans="1:6" s="25" customFormat="1" ht="27" hidden="1" thickBot="1">
      <c r="A101" s="100"/>
      <c r="B101" s="4" t="s">
        <v>20</v>
      </c>
      <c r="C101" s="22" t="s">
        <v>94</v>
      </c>
      <c r="D101" s="101" t="s">
        <v>38</v>
      </c>
      <c r="E101" s="101" t="s">
        <v>21</v>
      </c>
      <c r="F101" s="102">
        <v>0</v>
      </c>
    </row>
    <row r="102" spans="1:6" ht="15.75" thickBot="1">
      <c r="A102" s="94"/>
      <c r="B102" s="95" t="s">
        <v>44</v>
      </c>
      <c r="C102" s="96"/>
      <c r="D102" s="97"/>
      <c r="E102" s="97"/>
      <c r="F102" s="76">
        <f>F103+F134+F141</f>
        <v>11188.660000000002</v>
      </c>
    </row>
    <row r="103" spans="1:6" s="3" customFormat="1" ht="39">
      <c r="A103" s="88">
        <v>1</v>
      </c>
      <c r="B103" s="89" t="s">
        <v>45</v>
      </c>
      <c r="C103" s="90">
        <v>9100000000</v>
      </c>
      <c r="D103" s="91"/>
      <c r="E103" s="92"/>
      <c r="F103" s="93">
        <f>F106+F113+F116+F119+F122+F125+F128+F131</f>
        <v>9930.552000000001</v>
      </c>
    </row>
    <row r="104" spans="1:6" s="16" customFormat="1" ht="39">
      <c r="A104" s="156"/>
      <c r="B104" s="27" t="s">
        <v>191</v>
      </c>
      <c r="C104" s="160">
        <v>9130000000</v>
      </c>
      <c r="D104" s="158"/>
      <c r="E104" s="159"/>
      <c r="F104" s="161">
        <f>F106</f>
        <v>8398.737000000001</v>
      </c>
    </row>
    <row r="105" spans="1:6" s="16" customFormat="1" ht="12.75">
      <c r="A105" s="156"/>
      <c r="B105" s="27" t="s">
        <v>192</v>
      </c>
      <c r="C105" s="160">
        <v>9130100000</v>
      </c>
      <c r="D105" s="158"/>
      <c r="E105" s="159"/>
      <c r="F105" s="161">
        <f>F106</f>
        <v>8398.737000000001</v>
      </c>
    </row>
    <row r="106" spans="1:6" s="16" customFormat="1" ht="12.75">
      <c r="A106" s="49"/>
      <c r="B106" s="57" t="s">
        <v>46</v>
      </c>
      <c r="C106" s="65">
        <v>9130100040</v>
      </c>
      <c r="D106" s="58"/>
      <c r="E106" s="26"/>
      <c r="F106" s="69">
        <f>F107</f>
        <v>8398.737000000001</v>
      </c>
    </row>
    <row r="107" spans="1:6" ht="39">
      <c r="A107" s="42"/>
      <c r="B107" s="33" t="s">
        <v>47</v>
      </c>
      <c r="C107" s="34">
        <v>9130100040</v>
      </c>
      <c r="D107" s="35" t="s">
        <v>48</v>
      </c>
      <c r="E107" s="7"/>
      <c r="F107" s="70">
        <f>F108+F109+F110</f>
        <v>8398.737000000001</v>
      </c>
    </row>
    <row r="108" spans="1:6" ht="26.25">
      <c r="A108" s="42"/>
      <c r="B108" s="33" t="s">
        <v>49</v>
      </c>
      <c r="C108" s="34">
        <v>9130100040</v>
      </c>
      <c r="D108" s="35" t="s">
        <v>48</v>
      </c>
      <c r="E108" s="7">
        <v>120</v>
      </c>
      <c r="F108" s="70">
        <v>5337.337</v>
      </c>
    </row>
    <row r="109" spans="1:6" ht="26.25">
      <c r="A109" s="42"/>
      <c r="B109" s="27" t="s">
        <v>30</v>
      </c>
      <c r="C109" s="34">
        <v>9130100040</v>
      </c>
      <c r="D109" s="35" t="s">
        <v>48</v>
      </c>
      <c r="E109" s="7">
        <v>240</v>
      </c>
      <c r="F109" s="70">
        <f>3191.4-80-100</f>
        <v>3011.4</v>
      </c>
    </row>
    <row r="110" spans="1:6" ht="12.75">
      <c r="A110" s="42"/>
      <c r="B110" s="27" t="s">
        <v>70</v>
      </c>
      <c r="C110" s="34">
        <v>9130100040</v>
      </c>
      <c r="D110" s="35" t="s">
        <v>48</v>
      </c>
      <c r="E110" s="7">
        <v>850</v>
      </c>
      <c r="F110" s="70">
        <v>50</v>
      </c>
    </row>
    <row r="111" spans="1:6" s="16" customFormat="1" ht="39">
      <c r="A111" s="49"/>
      <c r="B111" s="27" t="s">
        <v>193</v>
      </c>
      <c r="C111" s="34">
        <v>9180000000</v>
      </c>
      <c r="D111" s="58"/>
      <c r="E111" s="26"/>
      <c r="F111" s="70">
        <f>F113</f>
        <v>1012.215</v>
      </c>
    </row>
    <row r="112" spans="1:6" s="16" customFormat="1" ht="12.75">
      <c r="A112" s="49"/>
      <c r="B112" s="27" t="s">
        <v>192</v>
      </c>
      <c r="C112" s="34">
        <v>9180100000</v>
      </c>
      <c r="D112" s="58"/>
      <c r="E112" s="26"/>
      <c r="F112" s="70">
        <f>F113</f>
        <v>1012.215</v>
      </c>
    </row>
    <row r="113" spans="1:6" s="16" customFormat="1" ht="39">
      <c r="A113" s="49"/>
      <c r="B113" s="57" t="s">
        <v>50</v>
      </c>
      <c r="C113" s="65">
        <v>9180100080</v>
      </c>
      <c r="D113" s="58"/>
      <c r="E113" s="26"/>
      <c r="F113" s="69">
        <f>F114</f>
        <v>1012.215</v>
      </c>
    </row>
    <row r="114" spans="1:6" ht="39">
      <c r="A114" s="42"/>
      <c r="B114" s="33" t="s">
        <v>47</v>
      </c>
      <c r="C114" s="34">
        <v>9180100080</v>
      </c>
      <c r="D114" s="35" t="s">
        <v>48</v>
      </c>
      <c r="E114" s="7"/>
      <c r="F114" s="70">
        <f>F115</f>
        <v>1012.215</v>
      </c>
    </row>
    <row r="115" spans="1:6" ht="26.25">
      <c r="A115" s="42"/>
      <c r="B115" s="33" t="s">
        <v>49</v>
      </c>
      <c r="C115" s="34">
        <v>9180100080</v>
      </c>
      <c r="D115" s="35" t="s">
        <v>48</v>
      </c>
      <c r="E115" s="7">
        <v>120</v>
      </c>
      <c r="F115" s="70">
        <v>1012.215</v>
      </c>
    </row>
    <row r="116" spans="1:6" s="16" customFormat="1" ht="39">
      <c r="A116" s="49"/>
      <c r="B116" s="61" t="s">
        <v>51</v>
      </c>
      <c r="C116" s="26">
        <v>9130150650</v>
      </c>
      <c r="D116" s="58"/>
      <c r="E116" s="26"/>
      <c r="F116" s="69">
        <f>F117</f>
        <v>29.5</v>
      </c>
    </row>
    <row r="117" spans="1:6" ht="39">
      <c r="A117" s="42"/>
      <c r="B117" s="33" t="s">
        <v>47</v>
      </c>
      <c r="C117" s="7">
        <v>9130150650</v>
      </c>
      <c r="D117" s="35" t="s">
        <v>48</v>
      </c>
      <c r="E117" s="7"/>
      <c r="F117" s="70">
        <f>F118</f>
        <v>29.5</v>
      </c>
    </row>
    <row r="118" spans="1:6" ht="12.75">
      <c r="A118" s="42"/>
      <c r="B118" s="36" t="s">
        <v>52</v>
      </c>
      <c r="C118" s="7">
        <v>9130150650</v>
      </c>
      <c r="D118" s="35" t="s">
        <v>48</v>
      </c>
      <c r="E118" s="7">
        <v>520</v>
      </c>
      <c r="F118" s="70">
        <v>29.5</v>
      </c>
    </row>
    <row r="119" spans="1:6" s="16" customFormat="1" ht="39">
      <c r="A119" s="49"/>
      <c r="B119" s="60" t="s">
        <v>53</v>
      </c>
      <c r="C119" s="26">
        <v>9130160600</v>
      </c>
      <c r="D119" s="58"/>
      <c r="E119" s="26"/>
      <c r="F119" s="69">
        <f>F120</f>
        <v>192.2</v>
      </c>
    </row>
    <row r="120" spans="1:6" ht="39">
      <c r="A120" s="42"/>
      <c r="B120" s="33" t="s">
        <v>47</v>
      </c>
      <c r="C120" s="7">
        <v>9130160600</v>
      </c>
      <c r="D120" s="35" t="s">
        <v>48</v>
      </c>
      <c r="E120" s="7"/>
      <c r="F120" s="70">
        <f>F121</f>
        <v>192.2</v>
      </c>
    </row>
    <row r="121" spans="1:6" ht="12.75">
      <c r="A121" s="42"/>
      <c r="B121" s="37" t="s">
        <v>35</v>
      </c>
      <c r="C121" s="7">
        <v>9130160600</v>
      </c>
      <c r="D121" s="35" t="s">
        <v>48</v>
      </c>
      <c r="E121" s="7">
        <v>540</v>
      </c>
      <c r="F121" s="70">
        <v>192.2</v>
      </c>
    </row>
    <row r="122" spans="1:6" s="16" customFormat="1" ht="39" hidden="1">
      <c r="A122" s="49"/>
      <c r="B122" s="61" t="s">
        <v>54</v>
      </c>
      <c r="C122" s="26">
        <v>9106061</v>
      </c>
      <c r="D122" s="58"/>
      <c r="E122" s="26"/>
      <c r="F122" s="69">
        <f>F123</f>
        <v>0</v>
      </c>
    </row>
    <row r="123" spans="1:6" ht="39" hidden="1">
      <c r="A123" s="42"/>
      <c r="B123" s="33" t="s">
        <v>47</v>
      </c>
      <c r="C123" s="7">
        <v>9106061</v>
      </c>
      <c r="D123" s="35" t="s">
        <v>48</v>
      </c>
      <c r="E123" s="7"/>
      <c r="F123" s="70">
        <f>F124</f>
        <v>0</v>
      </c>
    </row>
    <row r="124" spans="1:6" ht="12.75" hidden="1">
      <c r="A124" s="42"/>
      <c r="B124" s="37" t="s">
        <v>35</v>
      </c>
      <c r="C124" s="7">
        <v>9106061</v>
      </c>
      <c r="D124" s="35" t="s">
        <v>48</v>
      </c>
      <c r="E124" s="7">
        <v>540</v>
      </c>
      <c r="F124" s="70">
        <v>0</v>
      </c>
    </row>
    <row r="125" spans="1:6" s="16" customFormat="1" ht="66">
      <c r="A125" s="49"/>
      <c r="B125" s="64" t="s">
        <v>55</v>
      </c>
      <c r="C125" s="26">
        <v>9130160620</v>
      </c>
      <c r="D125" s="58"/>
      <c r="E125" s="26"/>
      <c r="F125" s="69">
        <f>F126</f>
        <v>130.9</v>
      </c>
    </row>
    <row r="126" spans="1:6" ht="39">
      <c r="A126" s="42"/>
      <c r="B126" s="33" t="s">
        <v>47</v>
      </c>
      <c r="C126" s="7">
        <v>9130160620</v>
      </c>
      <c r="D126" s="35" t="s">
        <v>48</v>
      </c>
      <c r="E126" s="7"/>
      <c r="F126" s="70">
        <f>F127</f>
        <v>130.9</v>
      </c>
    </row>
    <row r="127" spans="1:6" ht="12.75">
      <c r="A127" s="42"/>
      <c r="B127" s="37" t="s">
        <v>35</v>
      </c>
      <c r="C127" s="7">
        <v>9130160620</v>
      </c>
      <c r="D127" s="35" t="s">
        <v>48</v>
      </c>
      <c r="E127" s="7">
        <v>540</v>
      </c>
      <c r="F127" s="70">
        <v>130.9</v>
      </c>
    </row>
    <row r="128" spans="1:6" s="16" customFormat="1" ht="52.5">
      <c r="A128" s="49"/>
      <c r="B128" s="63" t="s">
        <v>56</v>
      </c>
      <c r="C128" s="26">
        <v>9130171340</v>
      </c>
      <c r="D128" s="58"/>
      <c r="E128" s="26"/>
      <c r="F128" s="69">
        <f>F129</f>
        <v>1</v>
      </c>
    </row>
    <row r="129" spans="1:6" ht="39">
      <c r="A129" s="42"/>
      <c r="B129" s="33" t="s">
        <v>47</v>
      </c>
      <c r="C129" s="7">
        <v>9130171340</v>
      </c>
      <c r="D129" s="35" t="s">
        <v>69</v>
      </c>
      <c r="E129" s="7"/>
      <c r="F129" s="70">
        <f>F130</f>
        <v>1</v>
      </c>
    </row>
    <row r="130" spans="1:6" ht="26.25">
      <c r="A130" s="42"/>
      <c r="B130" s="36" t="s">
        <v>30</v>
      </c>
      <c r="C130" s="7">
        <v>9130171340</v>
      </c>
      <c r="D130" s="35" t="s">
        <v>69</v>
      </c>
      <c r="E130" s="7">
        <v>240</v>
      </c>
      <c r="F130" s="70">
        <v>1</v>
      </c>
    </row>
    <row r="131" spans="1:6" s="16" customFormat="1" ht="39">
      <c r="A131" s="49"/>
      <c r="B131" s="60" t="s">
        <v>57</v>
      </c>
      <c r="C131" s="26">
        <v>9130160640</v>
      </c>
      <c r="D131" s="58"/>
      <c r="E131" s="26"/>
      <c r="F131" s="69">
        <f>F132</f>
        <v>166</v>
      </c>
    </row>
    <row r="132" spans="1:6" ht="26.25">
      <c r="A132" s="42"/>
      <c r="B132" s="27" t="s">
        <v>58</v>
      </c>
      <c r="C132" s="7">
        <v>9130160640</v>
      </c>
      <c r="D132" s="35" t="s">
        <v>59</v>
      </c>
      <c r="E132" s="7"/>
      <c r="F132" s="70">
        <f>F133</f>
        <v>166</v>
      </c>
    </row>
    <row r="133" spans="1:6" ht="13.5" thickBot="1">
      <c r="A133" s="43"/>
      <c r="B133" s="53" t="s">
        <v>35</v>
      </c>
      <c r="C133" s="7">
        <v>9130160640</v>
      </c>
      <c r="D133" s="55" t="s">
        <v>59</v>
      </c>
      <c r="E133" s="54">
        <v>240</v>
      </c>
      <c r="F133" s="71">
        <v>166</v>
      </c>
    </row>
    <row r="134" spans="1:6" ht="26.25">
      <c r="A134" s="88">
        <v>2</v>
      </c>
      <c r="B134" s="98" t="s">
        <v>66</v>
      </c>
      <c r="C134" s="92">
        <v>9200000000</v>
      </c>
      <c r="D134" s="91"/>
      <c r="E134" s="92"/>
      <c r="F134" s="93">
        <f>F137</f>
        <v>82.988</v>
      </c>
    </row>
    <row r="135" spans="1:6" s="16" customFormat="1" ht="12.75">
      <c r="A135" s="156"/>
      <c r="B135" s="27" t="s">
        <v>192</v>
      </c>
      <c r="C135" s="152" t="s">
        <v>194</v>
      </c>
      <c r="D135" s="158"/>
      <c r="E135" s="159"/>
      <c r="F135" s="161">
        <f>F136</f>
        <v>82.988</v>
      </c>
    </row>
    <row r="136" spans="1:6" s="16" customFormat="1" ht="12.75">
      <c r="A136" s="156"/>
      <c r="B136" s="27" t="s">
        <v>192</v>
      </c>
      <c r="C136" s="152" t="s">
        <v>195</v>
      </c>
      <c r="D136" s="158"/>
      <c r="E136" s="159"/>
      <c r="F136" s="161">
        <f>F137</f>
        <v>82.988</v>
      </c>
    </row>
    <row r="137" spans="1:6" s="16" customFormat="1" ht="12.75">
      <c r="A137" s="49"/>
      <c r="B137" s="62" t="s">
        <v>67</v>
      </c>
      <c r="C137" s="23" t="s">
        <v>163</v>
      </c>
      <c r="D137" s="58"/>
      <c r="E137" s="26"/>
      <c r="F137" s="69">
        <f>F138</f>
        <v>82.988</v>
      </c>
    </row>
    <row r="138" spans="1:6" ht="12.75">
      <c r="A138" s="42"/>
      <c r="B138" s="37" t="s">
        <v>68</v>
      </c>
      <c r="C138" s="22" t="s">
        <v>163</v>
      </c>
      <c r="D138" s="35" t="s">
        <v>69</v>
      </c>
      <c r="E138" s="7"/>
      <c r="F138" s="70">
        <f>F139+F140</f>
        <v>82.988</v>
      </c>
    </row>
    <row r="139" spans="1:6" ht="26.25">
      <c r="A139" s="42"/>
      <c r="B139" s="27" t="s">
        <v>30</v>
      </c>
      <c r="C139" s="22" t="s">
        <v>163</v>
      </c>
      <c r="D139" s="35" t="s">
        <v>69</v>
      </c>
      <c r="E139" s="7">
        <v>240</v>
      </c>
      <c r="F139" s="70">
        <v>78.988</v>
      </c>
    </row>
    <row r="140" spans="1:6" ht="13.5" thickBot="1">
      <c r="A140" s="43"/>
      <c r="B140" s="50" t="s">
        <v>70</v>
      </c>
      <c r="C140" s="22" t="s">
        <v>163</v>
      </c>
      <c r="D140" s="55" t="s">
        <v>69</v>
      </c>
      <c r="E140" s="54">
        <v>850</v>
      </c>
      <c r="F140" s="71">
        <v>4</v>
      </c>
    </row>
    <row r="141" spans="1:6" s="3" customFormat="1" ht="39">
      <c r="A141" s="88">
        <v>3</v>
      </c>
      <c r="B141" s="98" t="s">
        <v>60</v>
      </c>
      <c r="C141" s="92">
        <v>9900000000</v>
      </c>
      <c r="D141" s="91"/>
      <c r="E141" s="92"/>
      <c r="F141" s="93">
        <f>F142+F147+F150+F153+F156+F159+F162+F165+F171+F186+F189+F168+F181+F175+F178</f>
        <v>1175.1200000000001</v>
      </c>
    </row>
    <row r="142" spans="1:6" s="16" customFormat="1" ht="69.75" customHeight="1" hidden="1">
      <c r="A142" s="49"/>
      <c r="B142" s="57" t="s">
        <v>81</v>
      </c>
      <c r="C142" s="26">
        <v>9901204</v>
      </c>
      <c r="D142" s="58"/>
      <c r="E142" s="26"/>
      <c r="F142" s="69">
        <f>F143</f>
        <v>0</v>
      </c>
    </row>
    <row r="143" spans="1:6" ht="12.75" hidden="1">
      <c r="A143" s="42"/>
      <c r="B143" s="33" t="s">
        <v>61</v>
      </c>
      <c r="C143" s="7">
        <v>9901204</v>
      </c>
      <c r="D143" s="35" t="s">
        <v>62</v>
      </c>
      <c r="E143" s="7"/>
      <c r="F143" s="70">
        <f>F144</f>
        <v>0</v>
      </c>
    </row>
    <row r="144" spans="1:6" ht="26.25" hidden="1">
      <c r="A144" s="42"/>
      <c r="B144" s="27" t="s">
        <v>30</v>
      </c>
      <c r="C144" s="7">
        <v>9901204</v>
      </c>
      <c r="D144" s="35" t="s">
        <v>62</v>
      </c>
      <c r="E144" s="7">
        <v>240</v>
      </c>
      <c r="F144" s="70">
        <v>0</v>
      </c>
    </row>
    <row r="145" spans="1:6" s="16" customFormat="1" ht="16.5" customHeight="1">
      <c r="A145" s="49"/>
      <c r="B145" s="27" t="s">
        <v>192</v>
      </c>
      <c r="C145" s="7">
        <v>9990000000</v>
      </c>
      <c r="D145" s="58"/>
      <c r="E145" s="26"/>
      <c r="F145" s="69">
        <f>F146</f>
        <v>1175.1200000000001</v>
      </c>
    </row>
    <row r="146" spans="1:6" s="16" customFormat="1" ht="16.5" customHeight="1">
      <c r="A146" s="49"/>
      <c r="B146" s="27" t="s">
        <v>192</v>
      </c>
      <c r="C146" s="7">
        <v>9990100000</v>
      </c>
      <c r="D146" s="58"/>
      <c r="E146" s="26"/>
      <c r="F146" s="69">
        <f>F147+F150+F153+F159+F162+F165+F168+F186+F189</f>
        <v>1175.1200000000001</v>
      </c>
    </row>
    <row r="147" spans="1:6" s="16" customFormat="1" ht="81" customHeight="1">
      <c r="A147" s="49"/>
      <c r="B147" s="59" t="s">
        <v>82</v>
      </c>
      <c r="C147" s="26">
        <v>9990110050</v>
      </c>
      <c r="D147" s="58"/>
      <c r="E147" s="26"/>
      <c r="F147" s="69">
        <f>F148</f>
        <v>100</v>
      </c>
    </row>
    <row r="148" spans="1:6" ht="12.75">
      <c r="A148" s="42"/>
      <c r="B148" s="27" t="s">
        <v>63</v>
      </c>
      <c r="C148" s="7">
        <v>9990110050</v>
      </c>
      <c r="D148" s="35" t="s">
        <v>65</v>
      </c>
      <c r="E148" s="7"/>
      <c r="F148" s="70">
        <f>F149</f>
        <v>100</v>
      </c>
    </row>
    <row r="149" spans="1:6" ht="12.75">
      <c r="A149" s="42"/>
      <c r="B149" s="27" t="s">
        <v>64</v>
      </c>
      <c r="C149" s="7">
        <v>9990110050</v>
      </c>
      <c r="D149" s="35" t="s">
        <v>65</v>
      </c>
      <c r="E149" s="7">
        <v>870</v>
      </c>
      <c r="F149" s="70">
        <v>100</v>
      </c>
    </row>
    <row r="150" spans="1:6" s="16" customFormat="1" ht="72" customHeight="1">
      <c r="A150" s="49"/>
      <c r="B150" s="27" t="s">
        <v>83</v>
      </c>
      <c r="C150" s="26">
        <v>9990151180</v>
      </c>
      <c r="D150" s="58"/>
      <c r="E150" s="26"/>
      <c r="F150" s="69">
        <f>F151</f>
        <v>110.7</v>
      </c>
    </row>
    <row r="151" spans="1:6" ht="12.75">
      <c r="A151" s="42"/>
      <c r="B151" s="33" t="s">
        <v>71</v>
      </c>
      <c r="C151" s="7">
        <v>9990151180</v>
      </c>
      <c r="D151" s="35" t="s">
        <v>72</v>
      </c>
      <c r="E151" s="7"/>
      <c r="F151" s="70">
        <f>F152</f>
        <v>110.7</v>
      </c>
    </row>
    <row r="152" spans="1:6" ht="26.25">
      <c r="A152" s="42"/>
      <c r="B152" s="27" t="s">
        <v>49</v>
      </c>
      <c r="C152" s="7">
        <v>9990151180</v>
      </c>
      <c r="D152" s="35" t="s">
        <v>72</v>
      </c>
      <c r="E152" s="7">
        <v>120</v>
      </c>
      <c r="F152" s="70">
        <v>110.7</v>
      </c>
    </row>
    <row r="153" spans="1:6" ht="52.5">
      <c r="A153" s="42"/>
      <c r="B153" s="59" t="s">
        <v>84</v>
      </c>
      <c r="C153" s="23" t="s">
        <v>164</v>
      </c>
      <c r="D153" s="58"/>
      <c r="E153" s="26"/>
      <c r="F153" s="69">
        <f>F154</f>
        <v>150</v>
      </c>
    </row>
    <row r="154" spans="1:6" ht="29.25" customHeight="1">
      <c r="A154" s="42"/>
      <c r="B154" s="27" t="s">
        <v>28</v>
      </c>
      <c r="C154" s="22" t="s">
        <v>164</v>
      </c>
      <c r="D154" s="35" t="s">
        <v>12</v>
      </c>
      <c r="E154" s="7"/>
      <c r="F154" s="70">
        <f>F155</f>
        <v>150</v>
      </c>
    </row>
    <row r="155" spans="1:6" ht="12.75">
      <c r="A155" s="42"/>
      <c r="B155" s="39" t="s">
        <v>70</v>
      </c>
      <c r="C155" s="22" t="s">
        <v>164</v>
      </c>
      <c r="D155" s="35" t="s">
        <v>12</v>
      </c>
      <c r="E155" s="7">
        <v>850</v>
      </c>
      <c r="F155" s="70">
        <v>150</v>
      </c>
    </row>
    <row r="156" spans="1:6" s="16" customFormat="1" ht="105" hidden="1">
      <c r="A156" s="49"/>
      <c r="B156" s="99" t="s">
        <v>85</v>
      </c>
      <c r="C156" s="26">
        <v>9901011</v>
      </c>
      <c r="D156" s="58"/>
      <c r="E156" s="26"/>
      <c r="F156" s="69">
        <f>F157</f>
        <v>0</v>
      </c>
    </row>
    <row r="157" spans="1:6" ht="12.75" hidden="1">
      <c r="A157" s="42"/>
      <c r="B157" s="27" t="s">
        <v>16</v>
      </c>
      <c r="C157" s="7">
        <v>9901011</v>
      </c>
      <c r="D157" s="35" t="s">
        <v>17</v>
      </c>
      <c r="E157" s="7"/>
      <c r="F157" s="70">
        <f>F158</f>
        <v>0</v>
      </c>
    </row>
    <row r="158" spans="1:6" ht="26.25" hidden="1">
      <c r="A158" s="42"/>
      <c r="B158" s="27" t="s">
        <v>30</v>
      </c>
      <c r="C158" s="7">
        <v>9901011</v>
      </c>
      <c r="D158" s="35" t="s">
        <v>17</v>
      </c>
      <c r="E158" s="7">
        <v>240</v>
      </c>
      <c r="F158" s="70">
        <v>0</v>
      </c>
    </row>
    <row r="159" spans="1:6" s="16" customFormat="1" ht="57" customHeight="1">
      <c r="A159" s="49"/>
      <c r="B159" s="59" t="s">
        <v>86</v>
      </c>
      <c r="C159" s="26">
        <v>9990110350</v>
      </c>
      <c r="D159" s="58"/>
      <c r="E159" s="26"/>
      <c r="F159" s="69">
        <f>F160</f>
        <v>400</v>
      </c>
    </row>
    <row r="160" spans="1:6" ht="12.75">
      <c r="A160" s="42"/>
      <c r="B160" s="38" t="s">
        <v>73</v>
      </c>
      <c r="C160" s="7">
        <v>9990110350</v>
      </c>
      <c r="D160" s="35" t="s">
        <v>74</v>
      </c>
      <c r="E160" s="7"/>
      <c r="F160" s="70">
        <f>F161</f>
        <v>400</v>
      </c>
    </row>
    <row r="161" spans="1:6" ht="26.25">
      <c r="A161" s="42"/>
      <c r="B161" s="27" t="s">
        <v>30</v>
      </c>
      <c r="C161" s="7">
        <v>9990110350</v>
      </c>
      <c r="D161" s="35" t="s">
        <v>74</v>
      </c>
      <c r="E161" s="7">
        <v>240</v>
      </c>
      <c r="F161" s="70">
        <v>400</v>
      </c>
    </row>
    <row r="162" spans="1:6" s="16" customFormat="1" ht="61.5" customHeight="1">
      <c r="A162" s="49"/>
      <c r="B162" s="59" t="s">
        <v>87</v>
      </c>
      <c r="C162" s="26">
        <v>9990110360</v>
      </c>
      <c r="D162" s="58"/>
      <c r="E162" s="26"/>
      <c r="F162" s="69">
        <f>F163</f>
        <v>185</v>
      </c>
    </row>
    <row r="163" spans="1:6" ht="12.75">
      <c r="A163" s="42"/>
      <c r="B163" s="38" t="s">
        <v>73</v>
      </c>
      <c r="C163" s="7">
        <v>9990110360</v>
      </c>
      <c r="D163" s="35" t="s">
        <v>74</v>
      </c>
      <c r="E163" s="7"/>
      <c r="F163" s="70">
        <f>F164</f>
        <v>185</v>
      </c>
    </row>
    <row r="164" spans="1:6" ht="26.25">
      <c r="A164" s="42"/>
      <c r="B164" s="27" t="s">
        <v>30</v>
      </c>
      <c r="C164" s="7">
        <v>9990110360</v>
      </c>
      <c r="D164" s="35" t="s">
        <v>74</v>
      </c>
      <c r="E164" s="7">
        <v>240</v>
      </c>
      <c r="F164" s="70">
        <v>185</v>
      </c>
    </row>
    <row r="165" spans="1:6" s="16" customFormat="1" ht="68.25" customHeight="1">
      <c r="A165" s="49"/>
      <c r="B165" s="72" t="s">
        <v>88</v>
      </c>
      <c r="C165" s="26">
        <v>9990113760</v>
      </c>
      <c r="D165" s="58"/>
      <c r="E165" s="26"/>
      <c r="F165" s="69">
        <f>F166</f>
        <v>50</v>
      </c>
    </row>
    <row r="166" spans="1:6" ht="12.75">
      <c r="A166" s="42"/>
      <c r="B166" s="27" t="s">
        <v>75</v>
      </c>
      <c r="C166" s="7">
        <v>9990113760</v>
      </c>
      <c r="D166" s="35" t="s">
        <v>76</v>
      </c>
      <c r="E166" s="7"/>
      <c r="F166" s="70">
        <f>F167</f>
        <v>50</v>
      </c>
    </row>
    <row r="167" spans="1:6" ht="26.25">
      <c r="A167" s="42"/>
      <c r="B167" s="27" t="s">
        <v>30</v>
      </c>
      <c r="C167" s="7">
        <v>9990113760</v>
      </c>
      <c r="D167" s="35" t="s">
        <v>76</v>
      </c>
      <c r="E167" s="7">
        <v>240</v>
      </c>
      <c r="F167" s="70">
        <v>50</v>
      </c>
    </row>
    <row r="168" spans="1:6" ht="54.75" customHeight="1">
      <c r="A168" s="42"/>
      <c r="B168" s="72" t="s">
        <v>89</v>
      </c>
      <c r="C168" s="26">
        <v>9990113770</v>
      </c>
      <c r="D168" s="58"/>
      <c r="E168" s="26"/>
      <c r="F168" s="70">
        <f>F169</f>
        <v>20</v>
      </c>
    </row>
    <row r="169" spans="1:6" ht="12.75">
      <c r="A169" s="42"/>
      <c r="B169" s="27" t="s">
        <v>75</v>
      </c>
      <c r="C169" s="7">
        <v>9990113770</v>
      </c>
      <c r="D169" s="35" t="s">
        <v>76</v>
      </c>
      <c r="E169" s="7"/>
      <c r="F169" s="70">
        <f>F170</f>
        <v>20</v>
      </c>
    </row>
    <row r="170" spans="1:6" ht="26.25">
      <c r="A170" s="42"/>
      <c r="B170" s="27" t="s">
        <v>30</v>
      </c>
      <c r="C170" s="7">
        <v>9990113770</v>
      </c>
      <c r="D170" s="35" t="s">
        <v>76</v>
      </c>
      <c r="E170" s="7">
        <v>240</v>
      </c>
      <c r="F170" s="70">
        <v>20</v>
      </c>
    </row>
    <row r="171" spans="1:6" s="16" customFormat="1" ht="80.25" customHeight="1" hidden="1">
      <c r="A171" s="49"/>
      <c r="B171" s="59" t="s">
        <v>90</v>
      </c>
      <c r="C171" s="26">
        <v>9901063</v>
      </c>
      <c r="D171" s="58"/>
      <c r="E171" s="26"/>
      <c r="F171" s="69">
        <f>F172</f>
        <v>0</v>
      </c>
    </row>
    <row r="172" spans="1:6" ht="12.75" hidden="1">
      <c r="A172" s="42"/>
      <c r="B172" s="27" t="s">
        <v>29</v>
      </c>
      <c r="C172" s="7">
        <v>9901063</v>
      </c>
      <c r="D172" s="35" t="s">
        <v>14</v>
      </c>
      <c r="E172" s="7"/>
      <c r="F172" s="70">
        <f>F173+F174</f>
        <v>0</v>
      </c>
    </row>
    <row r="173" spans="1:6" ht="26.25" hidden="1">
      <c r="A173" s="42"/>
      <c r="B173" s="27" t="s">
        <v>30</v>
      </c>
      <c r="C173" s="7">
        <v>9901063</v>
      </c>
      <c r="D173" s="35" t="s">
        <v>14</v>
      </c>
      <c r="E173" s="7">
        <v>240</v>
      </c>
      <c r="F173" s="70">
        <v>0</v>
      </c>
    </row>
    <row r="174" spans="1:6" ht="12.75" hidden="1">
      <c r="A174" s="42"/>
      <c r="B174" s="27" t="s">
        <v>31</v>
      </c>
      <c r="C174" s="7">
        <v>9901063</v>
      </c>
      <c r="D174" s="35" t="s">
        <v>14</v>
      </c>
      <c r="E174" s="7">
        <v>410</v>
      </c>
      <c r="F174" s="70">
        <v>0</v>
      </c>
    </row>
    <row r="175" spans="1:6" ht="66" hidden="1">
      <c r="A175" s="42"/>
      <c r="B175" s="27" t="s">
        <v>96</v>
      </c>
      <c r="C175" s="7">
        <v>9901318</v>
      </c>
      <c r="D175" s="35"/>
      <c r="E175" s="7"/>
      <c r="F175" s="70">
        <f>F176</f>
        <v>0</v>
      </c>
    </row>
    <row r="176" spans="1:6" ht="12.75" hidden="1">
      <c r="A176" s="42"/>
      <c r="B176" s="27" t="s">
        <v>37</v>
      </c>
      <c r="C176" s="7">
        <v>9901318</v>
      </c>
      <c r="D176" s="35" t="s">
        <v>38</v>
      </c>
      <c r="E176" s="7"/>
      <c r="F176" s="70">
        <f>F177</f>
        <v>0</v>
      </c>
    </row>
    <row r="177" spans="1:6" ht="26.25" hidden="1">
      <c r="A177" s="42"/>
      <c r="B177" s="27" t="s">
        <v>20</v>
      </c>
      <c r="C177" s="7">
        <v>9901318</v>
      </c>
      <c r="D177" s="35" t="s">
        <v>38</v>
      </c>
      <c r="E177" s="7">
        <v>240</v>
      </c>
      <c r="F177" s="70">
        <v>0</v>
      </c>
    </row>
    <row r="178" spans="1:6" ht="52.5" hidden="1">
      <c r="A178" s="42"/>
      <c r="B178" s="27" t="s">
        <v>97</v>
      </c>
      <c r="C178" s="7">
        <v>9901330</v>
      </c>
      <c r="D178" s="35"/>
      <c r="E178" s="7"/>
      <c r="F178" s="70">
        <f>F179</f>
        <v>0</v>
      </c>
    </row>
    <row r="179" spans="1:6" ht="12.75" hidden="1">
      <c r="A179" s="42"/>
      <c r="B179" s="27" t="s">
        <v>37</v>
      </c>
      <c r="C179" s="7">
        <v>9901330</v>
      </c>
      <c r="D179" s="35" t="s">
        <v>38</v>
      </c>
      <c r="E179" s="7"/>
      <c r="F179" s="70">
        <f>F180</f>
        <v>0</v>
      </c>
    </row>
    <row r="180" spans="1:6" ht="26.25" hidden="1">
      <c r="A180" s="42"/>
      <c r="B180" s="27" t="s">
        <v>20</v>
      </c>
      <c r="C180" s="7">
        <v>9901330</v>
      </c>
      <c r="D180" s="35" t="s">
        <v>38</v>
      </c>
      <c r="E180" s="7">
        <v>240</v>
      </c>
      <c r="F180" s="70">
        <v>0</v>
      </c>
    </row>
    <row r="181" spans="1:6" ht="78.75" hidden="1">
      <c r="A181" s="42"/>
      <c r="B181" s="27" t="s">
        <v>95</v>
      </c>
      <c r="C181" s="7">
        <v>9907202</v>
      </c>
      <c r="D181" s="35"/>
      <c r="E181" s="7"/>
      <c r="F181" s="70">
        <f>F182</f>
        <v>0</v>
      </c>
    </row>
    <row r="182" spans="1:6" ht="12.75" hidden="1">
      <c r="A182" s="42"/>
      <c r="B182" s="27" t="s">
        <v>37</v>
      </c>
      <c r="C182" s="7">
        <v>9907202</v>
      </c>
      <c r="D182" s="35" t="s">
        <v>38</v>
      </c>
      <c r="E182" s="7"/>
      <c r="F182" s="70">
        <f>F183+F184</f>
        <v>0</v>
      </c>
    </row>
    <row r="183" spans="1:6" ht="26.25" hidden="1">
      <c r="A183" s="42"/>
      <c r="B183" s="27" t="s">
        <v>20</v>
      </c>
      <c r="C183" s="7">
        <v>9907202</v>
      </c>
      <c r="D183" s="35" t="s">
        <v>38</v>
      </c>
      <c r="E183" s="7">
        <v>240</v>
      </c>
      <c r="F183" s="70">
        <v>0</v>
      </c>
    </row>
    <row r="184" spans="1:6" ht="0.75" customHeight="1">
      <c r="A184" s="42"/>
      <c r="B184" s="27" t="s">
        <v>31</v>
      </c>
      <c r="C184" s="7">
        <v>9907202</v>
      </c>
      <c r="D184" s="35" t="s">
        <v>38</v>
      </c>
      <c r="E184" s="7">
        <v>410</v>
      </c>
      <c r="F184" s="70">
        <v>0</v>
      </c>
    </row>
    <row r="185" spans="1:6" ht="33" customHeight="1" hidden="1">
      <c r="A185" s="42"/>
      <c r="B185" s="27"/>
      <c r="C185" s="7"/>
      <c r="D185" s="35"/>
      <c r="E185" s="7"/>
      <c r="F185" s="70"/>
    </row>
    <row r="186" spans="1:6" s="16" customFormat="1" ht="52.5" customHeight="1">
      <c r="A186" s="49"/>
      <c r="B186" s="61" t="s">
        <v>91</v>
      </c>
      <c r="C186" s="26">
        <v>9990103080</v>
      </c>
      <c r="D186" s="58"/>
      <c r="E186" s="26"/>
      <c r="F186" s="69">
        <f>F187</f>
        <v>117.42</v>
      </c>
    </row>
    <row r="187" spans="1:6" ht="12.75">
      <c r="A187" s="42"/>
      <c r="B187" s="36" t="s">
        <v>77</v>
      </c>
      <c r="C187" s="7">
        <v>9990103080</v>
      </c>
      <c r="D187" s="35" t="s">
        <v>79</v>
      </c>
      <c r="E187" s="7"/>
      <c r="F187" s="70">
        <f>F188</f>
        <v>117.42</v>
      </c>
    </row>
    <row r="188" spans="1:6" ht="28.5" customHeight="1">
      <c r="A188" s="42"/>
      <c r="B188" s="137" t="s">
        <v>128</v>
      </c>
      <c r="C188" s="7">
        <v>9990103080</v>
      </c>
      <c r="D188" s="35" t="s">
        <v>79</v>
      </c>
      <c r="E188" s="7">
        <v>320</v>
      </c>
      <c r="F188" s="70">
        <v>117.42</v>
      </c>
    </row>
    <row r="189" spans="1:6" s="16" customFormat="1" ht="52.5" customHeight="1">
      <c r="A189" s="49"/>
      <c r="B189" s="61" t="s">
        <v>92</v>
      </c>
      <c r="C189" s="26">
        <v>9990112730</v>
      </c>
      <c r="D189" s="58"/>
      <c r="E189" s="26"/>
      <c r="F189" s="69">
        <f>F190</f>
        <v>42</v>
      </c>
    </row>
    <row r="190" spans="1:6" ht="12.75">
      <c r="A190" s="42"/>
      <c r="B190" s="39" t="s">
        <v>80</v>
      </c>
      <c r="C190" s="7">
        <v>9990112730</v>
      </c>
      <c r="D190" s="7">
        <v>1003</v>
      </c>
      <c r="E190" s="7"/>
      <c r="F190" s="70">
        <f>F191</f>
        <v>42</v>
      </c>
    </row>
    <row r="191" spans="1:6" ht="13.5" thickBot="1">
      <c r="A191" s="43"/>
      <c r="B191" s="56" t="s">
        <v>78</v>
      </c>
      <c r="C191" s="7">
        <v>9990112730</v>
      </c>
      <c r="D191" s="54">
        <v>1003</v>
      </c>
      <c r="E191" s="54">
        <v>310</v>
      </c>
      <c r="F191" s="71">
        <v>42</v>
      </c>
    </row>
  </sheetData>
  <sheetProtection/>
  <mergeCells count="2">
    <mergeCell ref="B9:F9"/>
    <mergeCell ref="B10:F10"/>
  </mergeCells>
  <printOptions/>
  <pageMargins left="0.69" right="0.26" top="0.27" bottom="0.2" header="0.2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tabSelected="1" zoomScalePageLayoutView="0" workbookViewId="0" topLeftCell="A1">
      <selection activeCell="F7" sqref="F7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3.625" style="2" customWidth="1"/>
    <col min="4" max="4" width="10.50390625" style="2" customWidth="1"/>
    <col min="5" max="5" width="7.625" style="2" customWidth="1"/>
    <col min="6" max="6" width="16.00390625" style="2" customWidth="1"/>
    <col min="7" max="7" width="9.125" style="2" hidden="1" customWidth="1"/>
    <col min="8" max="8" width="16.125" style="2" customWidth="1"/>
    <col min="9" max="16384" width="9.125" style="2" customWidth="1"/>
  </cols>
  <sheetData>
    <row r="1" spans="4:5" ht="12.75">
      <c r="D1" s="32" t="s">
        <v>202</v>
      </c>
      <c r="E1" s="32"/>
    </row>
    <row r="2" spans="4:5" ht="12.75">
      <c r="D2" s="32" t="s">
        <v>4</v>
      </c>
      <c r="E2" s="32"/>
    </row>
    <row r="3" spans="4:5" ht="12.75">
      <c r="D3" s="32" t="s">
        <v>9</v>
      </c>
      <c r="E3" s="32"/>
    </row>
    <row r="4" spans="4:5" ht="12.75">
      <c r="D4" s="32" t="s">
        <v>10</v>
      </c>
      <c r="E4" s="32"/>
    </row>
    <row r="5" spans="4:5" ht="12.75">
      <c r="D5" s="32" t="s">
        <v>0</v>
      </c>
      <c r="E5" s="32"/>
    </row>
    <row r="6" spans="4:5" ht="12.75">
      <c r="D6" s="32" t="s">
        <v>230</v>
      </c>
      <c r="E6" s="32"/>
    </row>
    <row r="9" spans="4:6" ht="12.75">
      <c r="D9" s="32" t="s">
        <v>100</v>
      </c>
      <c r="E9" s="32"/>
      <c r="F9" s="32"/>
    </row>
    <row r="10" spans="4:6" ht="12.75">
      <c r="D10" s="32" t="s">
        <v>4</v>
      </c>
      <c r="E10" s="32"/>
      <c r="F10" s="32"/>
    </row>
    <row r="11" spans="4:6" ht="12.75">
      <c r="D11" s="32" t="s">
        <v>9</v>
      </c>
      <c r="E11" s="32"/>
      <c r="F11" s="32"/>
    </row>
    <row r="12" spans="4:6" ht="12.75">
      <c r="D12" s="32" t="s">
        <v>10</v>
      </c>
      <c r="E12" s="32"/>
      <c r="F12" s="32"/>
    </row>
    <row r="13" spans="4:6" ht="12.75">
      <c r="D13" s="32" t="s">
        <v>0</v>
      </c>
      <c r="E13" s="32"/>
      <c r="F13" s="32"/>
    </row>
    <row r="14" spans="4:6" ht="12.75">
      <c r="D14" s="32" t="s">
        <v>198</v>
      </c>
      <c r="E14" s="32"/>
      <c r="F14" s="32"/>
    </row>
    <row r="17" spans="2:6" ht="52.5" customHeight="1">
      <c r="B17" s="177" t="s">
        <v>40</v>
      </c>
      <c r="C17" s="178"/>
      <c r="D17" s="178"/>
      <c r="E17" s="178"/>
      <c r="F17" s="178"/>
    </row>
    <row r="18" spans="2:6" ht="19.5" customHeight="1">
      <c r="B18" s="178" t="s">
        <v>131</v>
      </c>
      <c r="C18" s="178"/>
      <c r="D18" s="178"/>
      <c r="E18" s="178"/>
      <c r="F18" s="178"/>
    </row>
    <row r="19" ht="12.75" customHeight="1" thickBot="1">
      <c r="F19" s="2" t="s">
        <v>1</v>
      </c>
    </row>
    <row r="20" ht="13.5" hidden="1" thickBot="1"/>
    <row r="21" spans="1:8" s="3" customFormat="1" ht="50.25" customHeight="1" thickBot="1">
      <c r="A21" s="28" t="s">
        <v>5</v>
      </c>
      <c r="B21" s="29" t="s">
        <v>2</v>
      </c>
      <c r="C21" s="30" t="s">
        <v>8</v>
      </c>
      <c r="D21" s="30" t="s">
        <v>43</v>
      </c>
      <c r="E21" s="31" t="s">
        <v>7</v>
      </c>
      <c r="F21" s="30" t="s">
        <v>102</v>
      </c>
      <c r="G21" s="30" t="s">
        <v>99</v>
      </c>
      <c r="H21" s="30" t="s">
        <v>132</v>
      </c>
    </row>
    <row r="22" spans="1:8" s="3" customFormat="1" ht="27.75" customHeight="1" thickBot="1">
      <c r="A22" s="73"/>
      <c r="B22" s="74" t="s">
        <v>42</v>
      </c>
      <c r="C22" s="75"/>
      <c r="D22" s="75"/>
      <c r="E22" s="108"/>
      <c r="F22" s="126">
        <f>F23+F112</f>
        <v>19295.272</v>
      </c>
      <c r="G22" s="76" t="e">
        <f>G23+G112</f>
        <v>#REF!</v>
      </c>
      <c r="H22" s="76">
        <f>H23+H112</f>
        <v>18337.272</v>
      </c>
    </row>
    <row r="23" spans="1:8" s="3" customFormat="1" ht="26.25" customHeight="1" thickBot="1">
      <c r="A23" s="73"/>
      <c r="B23" s="77" t="s">
        <v>41</v>
      </c>
      <c r="C23" s="78"/>
      <c r="D23" s="78"/>
      <c r="E23" s="109"/>
      <c r="F23" s="127">
        <f>F24+F30+F42+F57+F63+F78+F86+F93</f>
        <v>8820.2</v>
      </c>
      <c r="G23" s="79" t="e">
        <f>G24+G30+G42+G57+G63+G78+G86+G93</f>
        <v>#REF!</v>
      </c>
      <c r="H23" s="79">
        <f>H24+H30+H42+H57+H63+H78+H86+H93</f>
        <v>7349.2</v>
      </c>
    </row>
    <row r="24" spans="1:8" s="19" customFormat="1" ht="75" customHeight="1">
      <c r="A24" s="80" t="s">
        <v>6</v>
      </c>
      <c r="B24" s="81" t="s">
        <v>203</v>
      </c>
      <c r="C24" s="82" t="s">
        <v>134</v>
      </c>
      <c r="D24" s="83" t="s">
        <v>3</v>
      </c>
      <c r="E24" s="110" t="s">
        <v>3</v>
      </c>
      <c r="F24" s="128">
        <f>F25</f>
        <v>200</v>
      </c>
      <c r="G24" s="84">
        <f aca="true" t="shared" si="0" ref="G24:H28">G25</f>
        <v>140</v>
      </c>
      <c r="H24" s="84">
        <f t="shared" si="0"/>
        <v>200</v>
      </c>
    </row>
    <row r="25" spans="1:8" s="16" customFormat="1" ht="96" customHeight="1">
      <c r="A25" s="40"/>
      <c r="B25" s="12" t="s">
        <v>204</v>
      </c>
      <c r="C25" s="13" t="s">
        <v>135</v>
      </c>
      <c r="D25" s="14"/>
      <c r="E25" s="111"/>
      <c r="F25" s="129">
        <f>F27</f>
        <v>200</v>
      </c>
      <c r="G25" s="66">
        <f>G27</f>
        <v>140</v>
      </c>
      <c r="H25" s="66">
        <f>H27</f>
        <v>200</v>
      </c>
    </row>
    <row r="26" spans="1:8" ht="58.5" customHeight="1">
      <c r="A26" s="41"/>
      <c r="B26" s="38" t="s">
        <v>169</v>
      </c>
      <c r="C26" s="1" t="s">
        <v>170</v>
      </c>
      <c r="D26" s="5"/>
      <c r="E26" s="112"/>
      <c r="F26" s="130">
        <f>F27</f>
        <v>200</v>
      </c>
      <c r="G26" s="130">
        <f>G27</f>
        <v>140</v>
      </c>
      <c r="H26" s="130">
        <f>H27</f>
        <v>200</v>
      </c>
    </row>
    <row r="27" spans="1:8" ht="115.5" customHeight="1">
      <c r="A27" s="41"/>
      <c r="B27" s="4" t="s">
        <v>205</v>
      </c>
      <c r="C27" s="1" t="s">
        <v>136</v>
      </c>
      <c r="D27" s="5"/>
      <c r="E27" s="112"/>
      <c r="F27" s="130">
        <f>F28</f>
        <v>200</v>
      </c>
      <c r="G27" s="67">
        <f t="shared" si="0"/>
        <v>140</v>
      </c>
      <c r="H27" s="67">
        <f t="shared" si="0"/>
        <v>200</v>
      </c>
    </row>
    <row r="28" spans="1:8" ht="26.25" customHeight="1">
      <c r="A28" s="42"/>
      <c r="B28" s="4" t="s">
        <v>18</v>
      </c>
      <c r="C28" s="1" t="s">
        <v>136</v>
      </c>
      <c r="D28" s="8" t="s">
        <v>19</v>
      </c>
      <c r="E28" s="113" t="s">
        <v>3</v>
      </c>
      <c r="F28" s="130">
        <f>F29</f>
        <v>200</v>
      </c>
      <c r="G28" s="67">
        <f t="shared" si="0"/>
        <v>140</v>
      </c>
      <c r="H28" s="67">
        <f t="shared" si="0"/>
        <v>200</v>
      </c>
    </row>
    <row r="29" spans="1:8" ht="28.5" customHeight="1" thickBot="1">
      <c r="A29" s="43"/>
      <c r="B29" s="44" t="s">
        <v>20</v>
      </c>
      <c r="C29" s="1" t="s">
        <v>136</v>
      </c>
      <c r="D29" s="46" t="s">
        <v>19</v>
      </c>
      <c r="E29" s="114" t="s">
        <v>21</v>
      </c>
      <c r="F29" s="131">
        <v>200</v>
      </c>
      <c r="G29" s="68">
        <v>140</v>
      </c>
      <c r="H29" s="68">
        <v>200</v>
      </c>
    </row>
    <row r="30" spans="1:8" s="19" customFormat="1" ht="41.25">
      <c r="A30" s="80" t="s">
        <v>15</v>
      </c>
      <c r="B30" s="81" t="s">
        <v>206</v>
      </c>
      <c r="C30" s="85" t="s">
        <v>138</v>
      </c>
      <c r="D30" s="86"/>
      <c r="E30" s="115"/>
      <c r="F30" s="128">
        <f>F37+F31</f>
        <v>176</v>
      </c>
      <c r="G30" s="84">
        <f>G37+G31</f>
        <v>150</v>
      </c>
      <c r="H30" s="84">
        <f>H37+H31</f>
        <v>180</v>
      </c>
    </row>
    <row r="31" spans="1:8" s="16" customFormat="1" ht="66">
      <c r="A31" s="40"/>
      <c r="B31" s="12" t="s">
        <v>207</v>
      </c>
      <c r="C31" s="21" t="s">
        <v>139</v>
      </c>
      <c r="D31" s="21"/>
      <c r="E31" s="116"/>
      <c r="F31" s="129">
        <f>F33</f>
        <v>50</v>
      </c>
      <c r="G31" s="66">
        <f>G33</f>
        <v>50</v>
      </c>
      <c r="H31" s="66">
        <f>H33</f>
        <v>50</v>
      </c>
    </row>
    <row r="32" spans="1:8" ht="26.25">
      <c r="A32" s="41"/>
      <c r="B32" s="36" t="s">
        <v>171</v>
      </c>
      <c r="C32" s="22" t="s">
        <v>172</v>
      </c>
      <c r="D32" s="8"/>
      <c r="E32" s="117"/>
      <c r="F32" s="130">
        <f>F33</f>
        <v>50</v>
      </c>
      <c r="G32" s="130">
        <f>G33</f>
        <v>50</v>
      </c>
      <c r="H32" s="130">
        <f>H33</f>
        <v>50</v>
      </c>
    </row>
    <row r="33" spans="1:8" ht="78.75">
      <c r="A33" s="41"/>
      <c r="B33" s="4" t="s">
        <v>208</v>
      </c>
      <c r="C33" s="22" t="s">
        <v>140</v>
      </c>
      <c r="D33" s="8"/>
      <c r="E33" s="117"/>
      <c r="F33" s="130">
        <f>F34</f>
        <v>50</v>
      </c>
      <c r="G33" s="67">
        <f aca="true" t="shared" si="1" ref="G33:H35">G34</f>
        <v>50</v>
      </c>
      <c r="H33" s="67">
        <f t="shared" si="1"/>
        <v>50</v>
      </c>
    </row>
    <row r="34" spans="1:8" ht="12.75">
      <c r="A34" s="41"/>
      <c r="B34" s="4" t="s">
        <v>25</v>
      </c>
      <c r="C34" s="22" t="s">
        <v>140</v>
      </c>
      <c r="D34" s="8"/>
      <c r="E34" s="117"/>
      <c r="F34" s="130">
        <f>F35</f>
        <v>50</v>
      </c>
      <c r="G34" s="67">
        <f t="shared" si="1"/>
        <v>50</v>
      </c>
      <c r="H34" s="67">
        <f t="shared" si="1"/>
        <v>50</v>
      </c>
    </row>
    <row r="35" spans="1:8" ht="12.75">
      <c r="A35" s="41"/>
      <c r="B35" s="4" t="s">
        <v>26</v>
      </c>
      <c r="C35" s="22" t="s">
        <v>140</v>
      </c>
      <c r="D35" s="8" t="s">
        <v>27</v>
      </c>
      <c r="E35" s="117"/>
      <c r="F35" s="130">
        <f>F36</f>
        <v>50</v>
      </c>
      <c r="G35" s="67">
        <f t="shared" si="1"/>
        <v>50</v>
      </c>
      <c r="H35" s="67">
        <f t="shared" si="1"/>
        <v>50</v>
      </c>
    </row>
    <row r="36" spans="1:8" ht="26.25">
      <c r="A36" s="41"/>
      <c r="B36" s="4" t="s">
        <v>20</v>
      </c>
      <c r="C36" s="22" t="s">
        <v>140</v>
      </c>
      <c r="D36" s="8" t="s">
        <v>27</v>
      </c>
      <c r="E36" s="117" t="s">
        <v>21</v>
      </c>
      <c r="F36" s="130">
        <v>50</v>
      </c>
      <c r="G36" s="67">
        <v>50</v>
      </c>
      <c r="H36" s="67">
        <v>50</v>
      </c>
    </row>
    <row r="37" spans="1:8" s="16" customFormat="1" ht="39">
      <c r="A37" s="40"/>
      <c r="B37" s="12" t="s">
        <v>22</v>
      </c>
      <c r="C37" s="21" t="s">
        <v>141</v>
      </c>
      <c r="D37" s="21"/>
      <c r="E37" s="116"/>
      <c r="F37" s="129">
        <f>F39</f>
        <v>126</v>
      </c>
      <c r="G37" s="66">
        <f>G39</f>
        <v>100</v>
      </c>
      <c r="H37" s="66">
        <f>H39</f>
        <v>130</v>
      </c>
    </row>
    <row r="38" spans="1:8" ht="12.75">
      <c r="A38" s="41"/>
      <c r="B38" s="27" t="s">
        <v>173</v>
      </c>
      <c r="C38" s="22" t="s">
        <v>174</v>
      </c>
      <c r="D38" s="8"/>
      <c r="E38" s="117"/>
      <c r="F38" s="130">
        <f aca="true" t="shared" si="2" ref="F38:H40">F39</f>
        <v>126</v>
      </c>
      <c r="G38" s="130">
        <f t="shared" si="2"/>
        <v>100</v>
      </c>
      <c r="H38" s="130">
        <f t="shared" si="2"/>
        <v>130</v>
      </c>
    </row>
    <row r="39" spans="1:8" ht="78.75">
      <c r="A39" s="41"/>
      <c r="B39" s="4" t="s">
        <v>209</v>
      </c>
      <c r="C39" s="22" t="s">
        <v>142</v>
      </c>
      <c r="D39" s="8"/>
      <c r="E39" s="117"/>
      <c r="F39" s="130">
        <f t="shared" si="2"/>
        <v>126</v>
      </c>
      <c r="G39" s="67">
        <f t="shared" si="2"/>
        <v>100</v>
      </c>
      <c r="H39" s="67">
        <f t="shared" si="2"/>
        <v>130</v>
      </c>
    </row>
    <row r="40" spans="1:8" ht="12.75">
      <c r="A40" s="41"/>
      <c r="B40" s="4" t="s">
        <v>23</v>
      </c>
      <c r="C40" s="22" t="s">
        <v>142</v>
      </c>
      <c r="D40" s="8" t="s">
        <v>24</v>
      </c>
      <c r="E40" s="117"/>
      <c r="F40" s="130">
        <f t="shared" si="2"/>
        <v>126</v>
      </c>
      <c r="G40" s="67">
        <f t="shared" si="2"/>
        <v>100</v>
      </c>
      <c r="H40" s="67">
        <f t="shared" si="2"/>
        <v>130</v>
      </c>
    </row>
    <row r="41" spans="1:8" ht="27" thickBot="1">
      <c r="A41" s="47"/>
      <c r="B41" s="44" t="s">
        <v>20</v>
      </c>
      <c r="C41" s="22" t="s">
        <v>142</v>
      </c>
      <c r="D41" s="46" t="s">
        <v>24</v>
      </c>
      <c r="E41" s="114" t="s">
        <v>21</v>
      </c>
      <c r="F41" s="131">
        <v>126</v>
      </c>
      <c r="G41" s="68">
        <v>100</v>
      </c>
      <c r="H41" s="68">
        <v>130</v>
      </c>
    </row>
    <row r="42" spans="1:8" ht="41.25">
      <c r="A42" s="80" t="s">
        <v>13</v>
      </c>
      <c r="B42" s="81" t="s">
        <v>210</v>
      </c>
      <c r="C42" s="85" t="s">
        <v>143</v>
      </c>
      <c r="D42" s="86"/>
      <c r="E42" s="115"/>
      <c r="F42" s="128">
        <f>F43+F52</f>
        <v>330</v>
      </c>
      <c r="G42" s="84">
        <f>G43+G52</f>
        <v>330</v>
      </c>
      <c r="H42" s="84">
        <f>H43+H52</f>
        <v>330</v>
      </c>
    </row>
    <row r="43" spans="1:8" s="16" customFormat="1" ht="92.25">
      <c r="A43" s="40"/>
      <c r="B43" s="12" t="s">
        <v>211</v>
      </c>
      <c r="C43" s="21" t="s">
        <v>144</v>
      </c>
      <c r="D43" s="21"/>
      <c r="E43" s="116"/>
      <c r="F43" s="129">
        <f>F45+F49</f>
        <v>250</v>
      </c>
      <c r="G43" s="66">
        <f>G45+G49</f>
        <v>250</v>
      </c>
      <c r="H43" s="66">
        <f>H45+H49</f>
        <v>250</v>
      </c>
    </row>
    <row r="44" spans="1:8" ht="39">
      <c r="A44" s="41"/>
      <c r="B44" s="27" t="s">
        <v>175</v>
      </c>
      <c r="C44" s="22" t="s">
        <v>176</v>
      </c>
      <c r="D44" s="8"/>
      <c r="E44" s="117"/>
      <c r="F44" s="130">
        <f>F45</f>
        <v>150</v>
      </c>
      <c r="G44" s="130">
        <f>G45</f>
        <v>150</v>
      </c>
      <c r="H44" s="130">
        <f>H45</f>
        <v>150</v>
      </c>
    </row>
    <row r="45" spans="1:8" ht="105">
      <c r="A45" s="41"/>
      <c r="B45" s="4" t="s">
        <v>212</v>
      </c>
      <c r="C45" s="22" t="s">
        <v>145</v>
      </c>
      <c r="D45" s="8"/>
      <c r="E45" s="117"/>
      <c r="F45" s="130">
        <f aca="true" t="shared" si="3" ref="F45:H46">F46</f>
        <v>150</v>
      </c>
      <c r="G45" s="67">
        <f t="shared" si="3"/>
        <v>150</v>
      </c>
      <c r="H45" s="67">
        <f t="shared" si="3"/>
        <v>150</v>
      </c>
    </row>
    <row r="46" spans="1:8" ht="26.25">
      <c r="A46" s="41"/>
      <c r="B46" s="4" t="s">
        <v>28</v>
      </c>
      <c r="C46" s="22" t="s">
        <v>145</v>
      </c>
      <c r="D46" s="8" t="s">
        <v>12</v>
      </c>
      <c r="E46" s="117"/>
      <c r="F46" s="130">
        <f t="shared" si="3"/>
        <v>150</v>
      </c>
      <c r="G46" s="67">
        <f t="shared" si="3"/>
        <v>150</v>
      </c>
      <c r="H46" s="67">
        <f t="shared" si="3"/>
        <v>150</v>
      </c>
    </row>
    <row r="47" spans="1:8" ht="26.25">
      <c r="A47" s="41"/>
      <c r="B47" s="4" t="s">
        <v>20</v>
      </c>
      <c r="C47" s="22" t="s">
        <v>145</v>
      </c>
      <c r="D47" s="8" t="s">
        <v>12</v>
      </c>
      <c r="E47" s="117" t="s">
        <v>21</v>
      </c>
      <c r="F47" s="130">
        <v>150</v>
      </c>
      <c r="G47" s="67">
        <v>150</v>
      </c>
      <c r="H47" s="67">
        <v>150</v>
      </c>
    </row>
    <row r="48" spans="1:8" ht="12.75">
      <c r="A48" s="41"/>
      <c r="B48" s="27" t="s">
        <v>177</v>
      </c>
      <c r="C48" s="22" t="s">
        <v>178</v>
      </c>
      <c r="D48" s="8"/>
      <c r="E48" s="117"/>
      <c r="F48" s="130">
        <f>F49</f>
        <v>100</v>
      </c>
      <c r="G48" s="130">
        <f>G49</f>
        <v>100</v>
      </c>
      <c r="H48" s="130">
        <f>H49</f>
        <v>100</v>
      </c>
    </row>
    <row r="49" spans="1:8" ht="92.25">
      <c r="A49" s="42"/>
      <c r="B49" s="4" t="s">
        <v>213</v>
      </c>
      <c r="C49" s="22" t="s">
        <v>146</v>
      </c>
      <c r="D49" s="8"/>
      <c r="E49" s="117"/>
      <c r="F49" s="130">
        <f aca="true" t="shared" si="4" ref="F49:H50">F50</f>
        <v>100</v>
      </c>
      <c r="G49" s="67">
        <f t="shared" si="4"/>
        <v>100</v>
      </c>
      <c r="H49" s="67">
        <f t="shared" si="4"/>
        <v>100</v>
      </c>
    </row>
    <row r="50" spans="1:8" ht="26.25">
      <c r="A50" s="41"/>
      <c r="B50" s="4" t="s">
        <v>28</v>
      </c>
      <c r="C50" s="22" t="s">
        <v>146</v>
      </c>
      <c r="D50" s="8" t="s">
        <v>12</v>
      </c>
      <c r="E50" s="117"/>
      <c r="F50" s="130">
        <f t="shared" si="4"/>
        <v>100</v>
      </c>
      <c r="G50" s="67">
        <f t="shared" si="4"/>
        <v>100</v>
      </c>
      <c r="H50" s="67">
        <f t="shared" si="4"/>
        <v>100</v>
      </c>
    </row>
    <row r="51" spans="1:8" ht="26.25">
      <c r="A51" s="41"/>
      <c r="B51" s="4" t="s">
        <v>20</v>
      </c>
      <c r="C51" s="22" t="s">
        <v>146</v>
      </c>
      <c r="D51" s="8" t="s">
        <v>12</v>
      </c>
      <c r="E51" s="117" t="s">
        <v>21</v>
      </c>
      <c r="F51" s="130">
        <v>100</v>
      </c>
      <c r="G51" s="67">
        <v>100</v>
      </c>
      <c r="H51" s="67">
        <v>100</v>
      </c>
    </row>
    <row r="52" spans="1:8" s="16" customFormat="1" ht="52.5">
      <c r="A52" s="40"/>
      <c r="B52" s="12" t="s">
        <v>214</v>
      </c>
      <c r="C52" s="21" t="s">
        <v>147</v>
      </c>
      <c r="D52" s="21"/>
      <c r="E52" s="116"/>
      <c r="F52" s="129">
        <f>F54</f>
        <v>80</v>
      </c>
      <c r="G52" s="66">
        <f>G54</f>
        <v>80</v>
      </c>
      <c r="H52" s="66">
        <f>H54</f>
        <v>80</v>
      </c>
    </row>
    <row r="53" spans="1:8" ht="52.5">
      <c r="A53" s="41"/>
      <c r="B53" s="27" t="s">
        <v>179</v>
      </c>
      <c r="C53" s="22" t="s">
        <v>180</v>
      </c>
      <c r="D53" s="8"/>
      <c r="E53" s="117"/>
      <c r="F53" s="130">
        <f aca="true" t="shared" si="5" ref="F53:H55">F54</f>
        <v>80</v>
      </c>
      <c r="G53" s="130">
        <f t="shared" si="5"/>
        <v>80</v>
      </c>
      <c r="H53" s="130">
        <f t="shared" si="5"/>
        <v>80</v>
      </c>
    </row>
    <row r="54" spans="1:8" ht="105">
      <c r="A54" s="41"/>
      <c r="B54" s="4" t="s">
        <v>215</v>
      </c>
      <c r="C54" s="22" t="s">
        <v>148</v>
      </c>
      <c r="D54" s="8"/>
      <c r="E54" s="117"/>
      <c r="F54" s="130">
        <f t="shared" si="5"/>
        <v>80</v>
      </c>
      <c r="G54" s="67">
        <f t="shared" si="5"/>
        <v>80</v>
      </c>
      <c r="H54" s="67">
        <f t="shared" si="5"/>
        <v>80</v>
      </c>
    </row>
    <row r="55" spans="1:8" ht="26.25">
      <c r="A55" s="41"/>
      <c r="B55" s="4" t="s">
        <v>28</v>
      </c>
      <c r="C55" s="22" t="s">
        <v>148</v>
      </c>
      <c r="D55" s="8" t="s">
        <v>12</v>
      </c>
      <c r="E55" s="117"/>
      <c r="F55" s="130">
        <f t="shared" si="5"/>
        <v>80</v>
      </c>
      <c r="G55" s="67">
        <f t="shared" si="5"/>
        <v>80</v>
      </c>
      <c r="H55" s="67">
        <f t="shared" si="5"/>
        <v>80</v>
      </c>
    </row>
    <row r="56" spans="1:8" ht="27" thickBot="1">
      <c r="A56" s="47"/>
      <c r="B56" s="44" t="s">
        <v>20</v>
      </c>
      <c r="C56" s="22" t="s">
        <v>148</v>
      </c>
      <c r="D56" s="46" t="s">
        <v>12</v>
      </c>
      <c r="E56" s="114" t="s">
        <v>21</v>
      </c>
      <c r="F56" s="131">
        <v>80</v>
      </c>
      <c r="G56" s="68">
        <v>80</v>
      </c>
      <c r="H56" s="68">
        <v>80</v>
      </c>
    </row>
    <row r="57" spans="1:8" s="25" customFormat="1" ht="41.25">
      <c r="A57" s="80">
        <v>4</v>
      </c>
      <c r="B57" s="81" t="s">
        <v>216</v>
      </c>
      <c r="C57" s="85" t="s">
        <v>149</v>
      </c>
      <c r="D57" s="85"/>
      <c r="E57" s="118"/>
      <c r="F57" s="128">
        <f>F58</f>
        <v>1159.2</v>
      </c>
      <c r="G57" s="84" t="e">
        <f>G58+#REF!</f>
        <v>#REF!</v>
      </c>
      <c r="H57" s="84">
        <f>H58</f>
        <v>1159.2</v>
      </c>
    </row>
    <row r="58" spans="1:8" s="16" customFormat="1" ht="66">
      <c r="A58" s="49"/>
      <c r="B58" s="12" t="s">
        <v>217</v>
      </c>
      <c r="C58" s="1" t="s">
        <v>150</v>
      </c>
      <c r="D58" s="21"/>
      <c r="E58" s="116"/>
      <c r="F58" s="129">
        <f>F60</f>
        <v>1159.2</v>
      </c>
      <c r="G58" s="66" t="e">
        <f>G60+#REF!</f>
        <v>#REF!</v>
      </c>
      <c r="H58" s="66">
        <f>H60</f>
        <v>1159.2</v>
      </c>
    </row>
    <row r="59" spans="1:8" ht="78.75">
      <c r="A59" s="41"/>
      <c r="B59" s="36" t="s">
        <v>181</v>
      </c>
      <c r="C59" s="1" t="s">
        <v>182</v>
      </c>
      <c r="D59" s="8"/>
      <c r="E59" s="117"/>
      <c r="F59" s="130">
        <f aca="true" t="shared" si="6" ref="F59:H61">F60</f>
        <v>1159.2</v>
      </c>
      <c r="G59" s="130">
        <f t="shared" si="6"/>
        <v>1994.9</v>
      </c>
      <c r="H59" s="130">
        <f t="shared" si="6"/>
        <v>1159.2</v>
      </c>
    </row>
    <row r="60" spans="1:8" ht="118.5">
      <c r="A60" s="41"/>
      <c r="B60" s="4" t="s">
        <v>218</v>
      </c>
      <c r="C60" s="1" t="s">
        <v>151</v>
      </c>
      <c r="D60" s="8"/>
      <c r="E60" s="117"/>
      <c r="F60" s="130">
        <f t="shared" si="6"/>
        <v>1159.2</v>
      </c>
      <c r="G60" s="67">
        <f t="shared" si="6"/>
        <v>1994.9</v>
      </c>
      <c r="H60" s="67">
        <f t="shared" si="6"/>
        <v>1159.2</v>
      </c>
    </row>
    <row r="61" spans="1:8" ht="12.75">
      <c r="A61" s="41"/>
      <c r="B61" s="4" t="s">
        <v>16</v>
      </c>
      <c r="C61" s="1" t="s">
        <v>151</v>
      </c>
      <c r="D61" s="8" t="s">
        <v>17</v>
      </c>
      <c r="E61" s="117"/>
      <c r="F61" s="130">
        <f t="shared" si="6"/>
        <v>1159.2</v>
      </c>
      <c r="G61" s="67">
        <f t="shared" si="6"/>
        <v>1994.9</v>
      </c>
      <c r="H61" s="67">
        <f t="shared" si="6"/>
        <v>1159.2</v>
      </c>
    </row>
    <row r="62" spans="1:8" ht="27" thickBot="1">
      <c r="A62" s="41"/>
      <c r="B62" s="4" t="s">
        <v>20</v>
      </c>
      <c r="C62" s="1" t="s">
        <v>151</v>
      </c>
      <c r="D62" s="8" t="s">
        <v>17</v>
      </c>
      <c r="E62" s="117" t="s">
        <v>21</v>
      </c>
      <c r="F62" s="130">
        <f>659.2+500</f>
        <v>1159.2</v>
      </c>
      <c r="G62" s="67">
        <v>1994.9</v>
      </c>
      <c r="H62" s="67">
        <v>1159.2</v>
      </c>
    </row>
    <row r="63" spans="1:8" s="25" customFormat="1" ht="41.25">
      <c r="A63" s="80">
        <v>5</v>
      </c>
      <c r="B63" s="81" t="s">
        <v>219</v>
      </c>
      <c r="C63" s="87" t="s">
        <v>152</v>
      </c>
      <c r="D63" s="85"/>
      <c r="E63" s="118"/>
      <c r="F63" s="128">
        <f>F65+F69+F72+F75</f>
        <v>3500</v>
      </c>
      <c r="G63" s="84">
        <f>G65+G69+G72</f>
        <v>6250</v>
      </c>
      <c r="H63" s="84">
        <f>H65+H69+H72</f>
        <v>2500</v>
      </c>
    </row>
    <row r="64" spans="1:8" ht="12.75">
      <c r="A64" s="147"/>
      <c r="B64" s="153" t="s">
        <v>183</v>
      </c>
      <c r="C64" s="152" t="s">
        <v>184</v>
      </c>
      <c r="D64" s="150"/>
      <c r="E64" s="163"/>
      <c r="F64" s="164">
        <f>F65+F69</f>
        <v>3500</v>
      </c>
      <c r="G64" s="164">
        <f>G65+G69</f>
        <v>6250</v>
      </c>
      <c r="H64" s="164">
        <f>H65+H69</f>
        <v>2500</v>
      </c>
    </row>
    <row r="65" spans="1:8" ht="78.75">
      <c r="A65" s="41"/>
      <c r="B65" s="4" t="s">
        <v>220</v>
      </c>
      <c r="C65" s="22" t="s">
        <v>153</v>
      </c>
      <c r="D65" s="8"/>
      <c r="E65" s="117"/>
      <c r="F65" s="130">
        <f>F66</f>
        <v>992</v>
      </c>
      <c r="G65" s="67">
        <f>G66</f>
        <v>3700</v>
      </c>
      <c r="H65" s="67">
        <f>H66</f>
        <v>500</v>
      </c>
    </row>
    <row r="66" spans="1:8" ht="12.75">
      <c r="A66" s="41"/>
      <c r="B66" s="4" t="s">
        <v>29</v>
      </c>
      <c r="C66" s="22" t="s">
        <v>153</v>
      </c>
      <c r="D66" s="8" t="s">
        <v>14</v>
      </c>
      <c r="E66" s="117"/>
      <c r="F66" s="130">
        <f>F67+F68</f>
        <v>992</v>
      </c>
      <c r="G66" s="67">
        <f>G67+G68</f>
        <v>3700</v>
      </c>
      <c r="H66" s="67">
        <f>H67+H68</f>
        <v>500</v>
      </c>
    </row>
    <row r="67" spans="1:8" ht="26.25">
      <c r="A67" s="41"/>
      <c r="B67" s="27" t="s">
        <v>30</v>
      </c>
      <c r="C67" s="22" t="s">
        <v>153</v>
      </c>
      <c r="D67" s="8" t="s">
        <v>14</v>
      </c>
      <c r="E67" s="117" t="s">
        <v>21</v>
      </c>
      <c r="F67" s="130">
        <v>200</v>
      </c>
      <c r="G67" s="67">
        <v>2700</v>
      </c>
      <c r="H67" s="67">
        <v>200</v>
      </c>
    </row>
    <row r="68" spans="1:8" ht="12.75">
      <c r="A68" s="41"/>
      <c r="B68" s="27" t="s">
        <v>31</v>
      </c>
      <c r="C68" s="22" t="s">
        <v>153</v>
      </c>
      <c r="D68" s="8" t="s">
        <v>14</v>
      </c>
      <c r="E68" s="117" t="s">
        <v>32</v>
      </c>
      <c r="F68" s="130">
        <f>300+492</f>
        <v>792</v>
      </c>
      <c r="G68" s="67">
        <v>1000</v>
      </c>
      <c r="H68" s="67">
        <v>300</v>
      </c>
    </row>
    <row r="69" spans="1:8" ht="52.5">
      <c r="A69" s="41"/>
      <c r="B69" s="4" t="s">
        <v>221</v>
      </c>
      <c r="C69" s="22" t="s">
        <v>154</v>
      </c>
      <c r="D69" s="8"/>
      <c r="E69" s="117"/>
      <c r="F69" s="130">
        <f aca="true" t="shared" si="7" ref="F69:H70">F70</f>
        <v>2508</v>
      </c>
      <c r="G69" s="67">
        <f t="shared" si="7"/>
        <v>2550</v>
      </c>
      <c r="H69" s="67">
        <f t="shared" si="7"/>
        <v>2000</v>
      </c>
    </row>
    <row r="70" spans="1:8" ht="12.75">
      <c r="A70" s="41"/>
      <c r="B70" s="4" t="s">
        <v>29</v>
      </c>
      <c r="C70" s="22" t="s">
        <v>154</v>
      </c>
      <c r="D70" s="8" t="s">
        <v>14</v>
      </c>
      <c r="E70" s="117"/>
      <c r="F70" s="130">
        <f>F71-492</f>
        <v>2508</v>
      </c>
      <c r="G70" s="67">
        <f t="shared" si="7"/>
        <v>2550</v>
      </c>
      <c r="H70" s="67">
        <f t="shared" si="7"/>
        <v>2000</v>
      </c>
    </row>
    <row r="71" spans="1:8" ht="26.25">
      <c r="A71" s="41"/>
      <c r="B71" s="27" t="s">
        <v>30</v>
      </c>
      <c r="C71" s="22" t="s">
        <v>154</v>
      </c>
      <c r="D71" s="8" t="s">
        <v>14</v>
      </c>
      <c r="E71" s="117" t="s">
        <v>21</v>
      </c>
      <c r="F71" s="130">
        <v>3000</v>
      </c>
      <c r="G71" s="67">
        <v>2550</v>
      </c>
      <c r="H71" s="67">
        <v>2000</v>
      </c>
    </row>
    <row r="72" spans="1:8" ht="52.5" hidden="1">
      <c r="A72" s="41"/>
      <c r="B72" s="4" t="s">
        <v>33</v>
      </c>
      <c r="C72" s="22" t="s">
        <v>34</v>
      </c>
      <c r="D72" s="8"/>
      <c r="E72" s="117"/>
      <c r="F72" s="130">
        <f aca="true" t="shared" si="8" ref="F72:H73">F73</f>
        <v>0</v>
      </c>
      <c r="G72" s="67">
        <f t="shared" si="8"/>
        <v>0</v>
      </c>
      <c r="H72" s="67">
        <f t="shared" si="8"/>
        <v>0</v>
      </c>
    </row>
    <row r="73" spans="1:8" ht="12.75" hidden="1">
      <c r="A73" s="41"/>
      <c r="B73" s="4" t="s">
        <v>29</v>
      </c>
      <c r="C73" s="22" t="s">
        <v>34</v>
      </c>
      <c r="D73" s="8" t="s">
        <v>14</v>
      </c>
      <c r="E73" s="117"/>
      <c r="F73" s="130">
        <f t="shared" si="8"/>
        <v>0</v>
      </c>
      <c r="G73" s="67">
        <f t="shared" si="8"/>
        <v>0</v>
      </c>
      <c r="H73" s="67">
        <f t="shared" si="8"/>
        <v>0</v>
      </c>
    </row>
    <row r="74" spans="1:8" ht="12.75" hidden="1">
      <c r="A74" s="168"/>
      <c r="B74" s="139" t="s">
        <v>35</v>
      </c>
      <c r="C74" s="105" t="s">
        <v>34</v>
      </c>
      <c r="D74" s="106" t="s">
        <v>14</v>
      </c>
      <c r="E74" s="120" t="s">
        <v>36</v>
      </c>
      <c r="F74" s="132">
        <v>0</v>
      </c>
      <c r="G74" s="107"/>
      <c r="H74" s="107">
        <v>0</v>
      </c>
    </row>
    <row r="75" spans="1:8" ht="39">
      <c r="A75" s="175"/>
      <c r="B75" s="4" t="s">
        <v>199</v>
      </c>
      <c r="C75" s="22" t="s">
        <v>200</v>
      </c>
      <c r="D75" s="8"/>
      <c r="E75" s="117"/>
      <c r="F75" s="130">
        <f>F76</f>
        <v>0</v>
      </c>
      <c r="G75" s="176"/>
      <c r="H75" s="67">
        <v>0</v>
      </c>
    </row>
    <row r="76" spans="1:8" ht="12.75">
      <c r="A76" s="175"/>
      <c r="B76" s="4" t="s">
        <v>201</v>
      </c>
      <c r="C76" s="22" t="s">
        <v>200</v>
      </c>
      <c r="D76" s="8" t="s">
        <v>14</v>
      </c>
      <c r="E76" s="117"/>
      <c r="F76" s="130">
        <f>F77</f>
        <v>0</v>
      </c>
      <c r="G76" s="176"/>
      <c r="H76" s="67">
        <v>0</v>
      </c>
    </row>
    <row r="77" spans="1:8" ht="12.75">
      <c r="A77" s="175"/>
      <c r="B77" s="4" t="s">
        <v>31</v>
      </c>
      <c r="C77" s="22" t="s">
        <v>200</v>
      </c>
      <c r="D77" s="8" t="s">
        <v>14</v>
      </c>
      <c r="E77" s="117" t="s">
        <v>32</v>
      </c>
      <c r="F77" s="130">
        <v>0</v>
      </c>
      <c r="G77" s="176"/>
      <c r="H77" s="67">
        <v>0</v>
      </c>
    </row>
    <row r="78" spans="1:8" s="25" customFormat="1" ht="41.25">
      <c r="A78" s="169">
        <v>6</v>
      </c>
      <c r="B78" s="170" t="s">
        <v>222</v>
      </c>
      <c r="C78" s="171" t="s">
        <v>155</v>
      </c>
      <c r="D78" s="171"/>
      <c r="E78" s="172"/>
      <c r="F78" s="173">
        <f>F80+F83</f>
        <v>900</v>
      </c>
      <c r="G78" s="174">
        <f>G80+G83</f>
        <v>470</v>
      </c>
      <c r="H78" s="174">
        <f>H80+H83</f>
        <v>900</v>
      </c>
    </row>
    <row r="79" spans="1:8" ht="52.5">
      <c r="A79" s="147"/>
      <c r="B79" s="27" t="s">
        <v>185</v>
      </c>
      <c r="C79" s="152" t="s">
        <v>196</v>
      </c>
      <c r="D79" s="150"/>
      <c r="E79" s="163"/>
      <c r="F79" s="164">
        <f>F80+F83</f>
        <v>900</v>
      </c>
      <c r="G79" s="164">
        <f>G80+G83</f>
        <v>470</v>
      </c>
      <c r="H79" s="164">
        <f>H80+H83</f>
        <v>900</v>
      </c>
    </row>
    <row r="80" spans="1:8" ht="78.75">
      <c r="A80" s="41"/>
      <c r="B80" s="27" t="s">
        <v>223</v>
      </c>
      <c r="C80" s="22" t="s">
        <v>156</v>
      </c>
      <c r="D80" s="8"/>
      <c r="E80" s="117"/>
      <c r="F80" s="130">
        <f aca="true" t="shared" si="9" ref="F80:H81">F81</f>
        <v>300</v>
      </c>
      <c r="G80" s="67">
        <f t="shared" si="9"/>
        <v>270</v>
      </c>
      <c r="H80" s="67">
        <f t="shared" si="9"/>
        <v>300</v>
      </c>
    </row>
    <row r="81" spans="1:8" ht="12.75">
      <c r="A81" s="41"/>
      <c r="B81" s="4" t="s">
        <v>37</v>
      </c>
      <c r="C81" s="22" t="s">
        <v>156</v>
      </c>
      <c r="D81" s="8" t="s">
        <v>38</v>
      </c>
      <c r="E81" s="117"/>
      <c r="F81" s="130">
        <f t="shared" si="9"/>
        <v>300</v>
      </c>
      <c r="G81" s="67">
        <f t="shared" si="9"/>
        <v>270</v>
      </c>
      <c r="H81" s="67">
        <f t="shared" si="9"/>
        <v>300</v>
      </c>
    </row>
    <row r="82" spans="1:8" ht="26.25">
      <c r="A82" s="41"/>
      <c r="B82" s="27" t="s">
        <v>30</v>
      </c>
      <c r="C82" s="22" t="s">
        <v>156</v>
      </c>
      <c r="D82" s="8" t="s">
        <v>38</v>
      </c>
      <c r="E82" s="117" t="s">
        <v>21</v>
      </c>
      <c r="F82" s="130">
        <v>300</v>
      </c>
      <c r="G82" s="67">
        <v>270</v>
      </c>
      <c r="H82" s="67">
        <v>300</v>
      </c>
    </row>
    <row r="83" spans="1:8" ht="52.5">
      <c r="A83" s="41"/>
      <c r="B83" s="4" t="s">
        <v>224</v>
      </c>
      <c r="C83" s="1" t="s">
        <v>157</v>
      </c>
      <c r="D83" s="8"/>
      <c r="E83" s="117"/>
      <c r="F83" s="130">
        <f aca="true" t="shared" si="10" ref="F83:H84">F84</f>
        <v>600</v>
      </c>
      <c r="G83" s="67">
        <f t="shared" si="10"/>
        <v>200</v>
      </c>
      <c r="H83" s="67">
        <f t="shared" si="10"/>
        <v>600</v>
      </c>
    </row>
    <row r="84" spans="1:8" ht="12.75">
      <c r="A84" s="41"/>
      <c r="B84" s="4" t="s">
        <v>37</v>
      </c>
      <c r="C84" s="1" t="s">
        <v>157</v>
      </c>
      <c r="D84" s="8" t="s">
        <v>38</v>
      </c>
      <c r="E84" s="117"/>
      <c r="F84" s="130">
        <f t="shared" si="10"/>
        <v>600</v>
      </c>
      <c r="G84" s="67">
        <f t="shared" si="10"/>
        <v>200</v>
      </c>
      <c r="H84" s="67">
        <f t="shared" si="10"/>
        <v>600</v>
      </c>
    </row>
    <row r="85" spans="1:8" ht="27" thickBot="1">
      <c r="A85" s="47"/>
      <c r="B85" s="50" t="s">
        <v>30</v>
      </c>
      <c r="C85" s="1" t="s">
        <v>157</v>
      </c>
      <c r="D85" s="46" t="s">
        <v>38</v>
      </c>
      <c r="E85" s="114" t="s">
        <v>21</v>
      </c>
      <c r="F85" s="131">
        <v>600</v>
      </c>
      <c r="G85" s="68">
        <v>200</v>
      </c>
      <c r="H85" s="68">
        <v>600</v>
      </c>
    </row>
    <row r="86" spans="1:8" s="25" customFormat="1" ht="54.75">
      <c r="A86" s="80">
        <v>7</v>
      </c>
      <c r="B86" s="81" t="s">
        <v>225</v>
      </c>
      <c r="C86" s="85" t="s">
        <v>158</v>
      </c>
      <c r="D86" s="85"/>
      <c r="E86" s="118"/>
      <c r="F86" s="128">
        <f>F88</f>
        <v>1600</v>
      </c>
      <c r="G86" s="84">
        <f>G88</f>
        <v>1806.1</v>
      </c>
      <c r="H86" s="84">
        <f>H88</f>
        <v>1600</v>
      </c>
    </row>
    <row r="87" spans="1:8" s="25" customFormat="1" ht="39">
      <c r="A87" s="154"/>
      <c r="B87" s="153" t="s">
        <v>187</v>
      </c>
      <c r="C87" s="152" t="s">
        <v>188</v>
      </c>
      <c r="D87" s="155"/>
      <c r="E87" s="165"/>
      <c r="F87" s="164">
        <f>F88</f>
        <v>1600</v>
      </c>
      <c r="G87" s="164">
        <f>G88</f>
        <v>1806.1</v>
      </c>
      <c r="H87" s="164">
        <f>H88</f>
        <v>1600</v>
      </c>
    </row>
    <row r="88" spans="1:8" s="25" customFormat="1" ht="66">
      <c r="A88" s="51"/>
      <c r="B88" s="4" t="s">
        <v>226</v>
      </c>
      <c r="C88" s="22" t="s">
        <v>159</v>
      </c>
      <c r="D88" s="17"/>
      <c r="E88" s="119"/>
      <c r="F88" s="130">
        <f>F89+F91</f>
        <v>1600</v>
      </c>
      <c r="G88" s="67">
        <f>G89+G91</f>
        <v>1806.1</v>
      </c>
      <c r="H88" s="67">
        <f>H89+H91</f>
        <v>1600</v>
      </c>
    </row>
    <row r="89" spans="1:8" s="25" customFormat="1" ht="13.5">
      <c r="A89" s="51"/>
      <c r="B89" s="4" t="s">
        <v>29</v>
      </c>
      <c r="C89" s="22" t="s">
        <v>159</v>
      </c>
      <c r="D89" s="8" t="s">
        <v>14</v>
      </c>
      <c r="E89" s="117"/>
      <c r="F89" s="130">
        <f>F90</f>
        <v>100</v>
      </c>
      <c r="G89" s="67">
        <f>G90</f>
        <v>700</v>
      </c>
      <c r="H89" s="67">
        <f>H90</f>
        <v>100</v>
      </c>
    </row>
    <row r="90" spans="1:8" s="25" customFormat="1" ht="26.25">
      <c r="A90" s="51"/>
      <c r="B90" s="27" t="s">
        <v>30</v>
      </c>
      <c r="C90" s="22" t="s">
        <v>159</v>
      </c>
      <c r="D90" s="8" t="s">
        <v>14</v>
      </c>
      <c r="E90" s="117" t="s">
        <v>21</v>
      </c>
      <c r="F90" s="130">
        <v>100</v>
      </c>
      <c r="G90" s="67">
        <v>700</v>
      </c>
      <c r="H90" s="67">
        <v>100</v>
      </c>
    </row>
    <row r="91" spans="1:8" s="25" customFormat="1" ht="13.5">
      <c r="A91" s="51"/>
      <c r="B91" s="4" t="s">
        <v>37</v>
      </c>
      <c r="C91" s="22" t="s">
        <v>159</v>
      </c>
      <c r="D91" s="8" t="s">
        <v>38</v>
      </c>
      <c r="E91" s="117"/>
      <c r="F91" s="130">
        <f>F92</f>
        <v>1500</v>
      </c>
      <c r="G91" s="67">
        <f>G92</f>
        <v>1106.1</v>
      </c>
      <c r="H91" s="67">
        <f>H92</f>
        <v>1500</v>
      </c>
    </row>
    <row r="92" spans="1:8" s="25" customFormat="1" ht="27" thickBot="1">
      <c r="A92" s="52"/>
      <c r="B92" s="50" t="s">
        <v>30</v>
      </c>
      <c r="C92" s="22" t="s">
        <v>159</v>
      </c>
      <c r="D92" s="46" t="s">
        <v>38</v>
      </c>
      <c r="E92" s="114" t="s">
        <v>21</v>
      </c>
      <c r="F92" s="131">
        <v>1500</v>
      </c>
      <c r="G92" s="68">
        <f>606.1+500</f>
        <v>1106.1</v>
      </c>
      <c r="H92" s="68">
        <v>1500</v>
      </c>
    </row>
    <row r="93" spans="1:8" s="25" customFormat="1" ht="41.25">
      <c r="A93" s="80">
        <v>8</v>
      </c>
      <c r="B93" s="81" t="s">
        <v>227</v>
      </c>
      <c r="C93" s="85" t="s">
        <v>160</v>
      </c>
      <c r="D93" s="85"/>
      <c r="E93" s="118"/>
      <c r="F93" s="128">
        <f>F95+F107</f>
        <v>955</v>
      </c>
      <c r="G93" s="84">
        <f>G95+G102</f>
        <v>1198.25427</v>
      </c>
      <c r="H93" s="84">
        <f>H95+H107</f>
        <v>480</v>
      </c>
    </row>
    <row r="94" spans="1:8" s="25" customFormat="1" ht="26.25">
      <c r="A94" s="154"/>
      <c r="B94" s="27" t="s">
        <v>189</v>
      </c>
      <c r="C94" s="152" t="s">
        <v>190</v>
      </c>
      <c r="D94" s="155"/>
      <c r="E94" s="165"/>
      <c r="F94" s="164">
        <f>F95+F107</f>
        <v>955</v>
      </c>
      <c r="G94" s="164">
        <f>G95+G107</f>
        <v>299.56426999999996</v>
      </c>
      <c r="H94" s="164">
        <f>H95+H107</f>
        <v>480</v>
      </c>
    </row>
    <row r="95" spans="1:8" s="25" customFormat="1" ht="52.5">
      <c r="A95" s="51"/>
      <c r="B95" s="4" t="s">
        <v>228</v>
      </c>
      <c r="C95" s="22" t="s">
        <v>161</v>
      </c>
      <c r="D95" s="17"/>
      <c r="E95" s="119"/>
      <c r="F95" s="130">
        <f>F96+F100+F98</f>
        <v>580</v>
      </c>
      <c r="G95" s="67">
        <f>G96+G100</f>
        <v>299.56426999999996</v>
      </c>
      <c r="H95" s="67">
        <f>H96+H100+H98</f>
        <v>480</v>
      </c>
    </row>
    <row r="96" spans="1:8" s="25" customFormat="1" ht="26.25">
      <c r="A96" s="51"/>
      <c r="B96" s="4" t="s">
        <v>28</v>
      </c>
      <c r="C96" s="22" t="s">
        <v>161</v>
      </c>
      <c r="D96" s="8" t="s">
        <v>12</v>
      </c>
      <c r="E96" s="117"/>
      <c r="F96" s="130">
        <f>F97</f>
        <v>100</v>
      </c>
      <c r="G96" s="67">
        <f>G97</f>
        <v>50</v>
      </c>
      <c r="H96" s="67">
        <f>H97</f>
        <v>100</v>
      </c>
    </row>
    <row r="97" spans="1:8" s="25" customFormat="1" ht="26.25">
      <c r="A97" s="51"/>
      <c r="B97" s="4" t="s">
        <v>20</v>
      </c>
      <c r="C97" s="22" t="s">
        <v>161</v>
      </c>
      <c r="D97" s="8" t="s">
        <v>12</v>
      </c>
      <c r="E97" s="117" t="s">
        <v>21</v>
      </c>
      <c r="F97" s="130">
        <v>100</v>
      </c>
      <c r="G97" s="67">
        <v>50</v>
      </c>
      <c r="H97" s="67">
        <v>100</v>
      </c>
    </row>
    <row r="98" spans="1:8" s="25" customFormat="1" ht="13.5">
      <c r="A98" s="51"/>
      <c r="B98" s="4" t="s">
        <v>16</v>
      </c>
      <c r="C98" s="22" t="s">
        <v>161</v>
      </c>
      <c r="D98" s="8" t="s">
        <v>17</v>
      </c>
      <c r="E98" s="117"/>
      <c r="F98" s="130">
        <f>F99</f>
        <v>180</v>
      </c>
      <c r="G98" s="67">
        <f>G99</f>
        <v>249.56427</v>
      </c>
      <c r="H98" s="67">
        <f>H99</f>
        <v>180</v>
      </c>
    </row>
    <row r="99" spans="1:8" s="25" customFormat="1" ht="26.25">
      <c r="A99" s="51"/>
      <c r="B99" s="104" t="s">
        <v>30</v>
      </c>
      <c r="C99" s="22" t="s">
        <v>161</v>
      </c>
      <c r="D99" s="106" t="s">
        <v>17</v>
      </c>
      <c r="E99" s="120" t="s">
        <v>21</v>
      </c>
      <c r="F99" s="132">
        <v>180</v>
      </c>
      <c r="G99" s="107">
        <f>233.75+15.81427</f>
        <v>249.56427</v>
      </c>
      <c r="H99" s="107">
        <v>180</v>
      </c>
    </row>
    <row r="100" spans="1:8" s="25" customFormat="1" ht="13.5">
      <c r="A100" s="51"/>
      <c r="B100" s="4" t="s">
        <v>37</v>
      </c>
      <c r="C100" s="22" t="s">
        <v>161</v>
      </c>
      <c r="D100" s="8" t="s">
        <v>38</v>
      </c>
      <c r="E100" s="117"/>
      <c r="F100" s="130">
        <f>F101</f>
        <v>300</v>
      </c>
      <c r="G100" s="67">
        <f>G101</f>
        <v>249.56427</v>
      </c>
      <c r="H100" s="67">
        <f>H101</f>
        <v>200</v>
      </c>
    </row>
    <row r="101" spans="1:8" s="25" customFormat="1" ht="27" customHeight="1">
      <c r="A101" s="103"/>
      <c r="B101" s="104" t="s">
        <v>30</v>
      </c>
      <c r="C101" s="22" t="s">
        <v>161</v>
      </c>
      <c r="D101" s="106" t="s">
        <v>38</v>
      </c>
      <c r="E101" s="120" t="s">
        <v>21</v>
      </c>
      <c r="F101" s="132">
        <v>300</v>
      </c>
      <c r="G101" s="107">
        <f>233.75+15.81427</f>
        <v>249.56427</v>
      </c>
      <c r="H101" s="107">
        <v>200</v>
      </c>
    </row>
    <row r="102" spans="1:8" s="25" customFormat="1" ht="52.5" hidden="1">
      <c r="A102" s="51"/>
      <c r="B102" s="39" t="s">
        <v>93</v>
      </c>
      <c r="C102" s="22" t="s">
        <v>94</v>
      </c>
      <c r="D102" s="8"/>
      <c r="E102" s="117"/>
      <c r="F102" s="130">
        <f>F103+F105</f>
        <v>0</v>
      </c>
      <c r="G102" s="67">
        <f>G103+G105</f>
        <v>898.69</v>
      </c>
      <c r="H102" s="67">
        <f>H103+H105</f>
        <v>0</v>
      </c>
    </row>
    <row r="103" spans="1:8" s="25" customFormat="1" ht="26.25" hidden="1">
      <c r="A103" s="51"/>
      <c r="B103" s="4" t="s">
        <v>28</v>
      </c>
      <c r="C103" s="22" t="s">
        <v>94</v>
      </c>
      <c r="D103" s="8" t="s">
        <v>12</v>
      </c>
      <c r="E103" s="117"/>
      <c r="F103" s="130">
        <f>F104</f>
        <v>0</v>
      </c>
      <c r="G103" s="67">
        <f>G104</f>
        <v>150</v>
      </c>
      <c r="H103" s="67">
        <f>H104</f>
        <v>0</v>
      </c>
    </row>
    <row r="104" spans="1:8" s="25" customFormat="1" ht="26.25" hidden="1">
      <c r="A104" s="51"/>
      <c r="B104" s="4" t="s">
        <v>20</v>
      </c>
      <c r="C104" s="22" t="s">
        <v>94</v>
      </c>
      <c r="D104" s="8" t="s">
        <v>12</v>
      </c>
      <c r="E104" s="117" t="s">
        <v>21</v>
      </c>
      <c r="F104" s="130">
        <v>0</v>
      </c>
      <c r="G104" s="67">
        <v>150</v>
      </c>
      <c r="H104" s="67">
        <v>0</v>
      </c>
    </row>
    <row r="105" spans="1:8" s="25" customFormat="1" ht="13.5" hidden="1">
      <c r="A105" s="51"/>
      <c r="B105" s="4" t="s">
        <v>37</v>
      </c>
      <c r="C105" s="22" t="s">
        <v>94</v>
      </c>
      <c r="D105" s="8" t="s">
        <v>38</v>
      </c>
      <c r="E105" s="117"/>
      <c r="F105" s="130">
        <f>F106</f>
        <v>0</v>
      </c>
      <c r="G105" s="67">
        <f>G106</f>
        <v>748.69</v>
      </c>
      <c r="H105" s="67">
        <f>H106</f>
        <v>0</v>
      </c>
    </row>
    <row r="106" spans="1:8" s="25" customFormat="1" ht="26.25" hidden="1">
      <c r="A106" s="138"/>
      <c r="B106" s="139" t="s">
        <v>20</v>
      </c>
      <c r="C106" s="105" t="s">
        <v>94</v>
      </c>
      <c r="D106" s="140" t="s">
        <v>38</v>
      </c>
      <c r="E106" s="141" t="s">
        <v>21</v>
      </c>
      <c r="F106" s="142">
        <v>0</v>
      </c>
      <c r="G106" s="143">
        <v>748.69</v>
      </c>
      <c r="H106" s="143">
        <v>0</v>
      </c>
    </row>
    <row r="107" spans="1:8" s="25" customFormat="1" ht="66">
      <c r="A107" s="144"/>
      <c r="B107" s="4" t="s">
        <v>229</v>
      </c>
      <c r="C107" s="22" t="s">
        <v>162</v>
      </c>
      <c r="D107" s="17"/>
      <c r="E107" s="119"/>
      <c r="F107" s="130">
        <f>F108+F110</f>
        <v>375</v>
      </c>
      <c r="G107" s="145"/>
      <c r="H107" s="130">
        <f>H108+H110</f>
        <v>0</v>
      </c>
    </row>
    <row r="108" spans="1:8" s="25" customFormat="1" ht="13.5">
      <c r="A108" s="144"/>
      <c r="B108" s="4" t="s">
        <v>37</v>
      </c>
      <c r="C108" s="22" t="s">
        <v>162</v>
      </c>
      <c r="D108" s="8" t="s">
        <v>38</v>
      </c>
      <c r="E108" s="117"/>
      <c r="F108" s="130">
        <f>F109</f>
        <v>190</v>
      </c>
      <c r="G108" s="145"/>
      <c r="H108" s="130">
        <f>H109</f>
        <v>0</v>
      </c>
    </row>
    <row r="109" spans="1:8" s="25" customFormat="1" ht="26.25">
      <c r="A109" s="144"/>
      <c r="B109" s="104" t="s">
        <v>30</v>
      </c>
      <c r="C109" s="22" t="s">
        <v>162</v>
      </c>
      <c r="D109" s="106" t="s">
        <v>38</v>
      </c>
      <c r="E109" s="120" t="s">
        <v>21</v>
      </c>
      <c r="F109" s="132">
        <f>40+150</f>
        <v>190</v>
      </c>
      <c r="G109" s="145"/>
      <c r="H109" s="130">
        <v>0</v>
      </c>
    </row>
    <row r="110" spans="1:8" s="25" customFormat="1" ht="13.5">
      <c r="A110" s="144"/>
      <c r="B110" s="104" t="s">
        <v>16</v>
      </c>
      <c r="C110" s="22" t="s">
        <v>162</v>
      </c>
      <c r="D110" s="106" t="s">
        <v>17</v>
      </c>
      <c r="E110" s="120"/>
      <c r="F110" s="132">
        <f>F111</f>
        <v>185</v>
      </c>
      <c r="G110" s="145"/>
      <c r="H110" s="130">
        <f>H111</f>
        <v>0</v>
      </c>
    </row>
    <row r="111" spans="1:8" s="25" customFormat="1" ht="27" thickBot="1">
      <c r="A111" s="100"/>
      <c r="B111" s="104" t="s">
        <v>30</v>
      </c>
      <c r="C111" s="22" t="s">
        <v>162</v>
      </c>
      <c r="D111" s="106" t="s">
        <v>17</v>
      </c>
      <c r="E111" s="120" t="s">
        <v>21</v>
      </c>
      <c r="F111" s="130">
        <f>100+85</f>
        <v>185</v>
      </c>
      <c r="G111" s="102"/>
      <c r="H111" s="130">
        <v>0</v>
      </c>
    </row>
    <row r="112" spans="1:8" ht="15.75" thickBot="1">
      <c r="A112" s="94"/>
      <c r="B112" s="95" t="s">
        <v>44</v>
      </c>
      <c r="C112" s="96"/>
      <c r="D112" s="97"/>
      <c r="E112" s="121"/>
      <c r="F112" s="146">
        <f>F113+F144+F151</f>
        <v>10475.072</v>
      </c>
      <c r="G112" s="76">
        <f>G113+G144+G151</f>
        <v>11963.4791</v>
      </c>
      <c r="H112" s="76">
        <f>H113+H144+H151</f>
        <v>10988.072</v>
      </c>
    </row>
    <row r="113" spans="1:8" s="3" customFormat="1" ht="39">
      <c r="A113" s="88">
        <v>1</v>
      </c>
      <c r="B113" s="89" t="s">
        <v>45</v>
      </c>
      <c r="C113" s="90">
        <v>9100000000</v>
      </c>
      <c r="D113" s="91"/>
      <c r="E113" s="122"/>
      <c r="F113" s="133">
        <f>F116+F123+F126+F129+F132+F135+F138+F141</f>
        <v>9293.552</v>
      </c>
      <c r="G113" s="93">
        <f>G116+G123+G126+G129+G132+G135+G138+G141</f>
        <v>8251.329</v>
      </c>
      <c r="H113" s="93">
        <f>H116+H123+H126+H129+H132+H135+H138+H141</f>
        <v>9806.552</v>
      </c>
    </row>
    <row r="114" spans="1:8" s="16" customFormat="1" ht="39">
      <c r="A114" s="156"/>
      <c r="B114" s="27" t="s">
        <v>191</v>
      </c>
      <c r="C114" s="157">
        <v>9130000000</v>
      </c>
      <c r="D114" s="158"/>
      <c r="E114" s="166"/>
      <c r="F114" s="167">
        <f>F116</f>
        <v>7759.337</v>
      </c>
      <c r="G114" s="167">
        <f>G116</f>
        <v>6895.75</v>
      </c>
      <c r="H114" s="167">
        <f>H116</f>
        <v>8265.337</v>
      </c>
    </row>
    <row r="115" spans="1:8" s="16" customFormat="1" ht="12.75">
      <c r="A115" s="156"/>
      <c r="B115" s="27" t="s">
        <v>192</v>
      </c>
      <c r="C115" s="157">
        <v>9130100000</v>
      </c>
      <c r="D115" s="158"/>
      <c r="E115" s="166"/>
      <c r="F115" s="167">
        <f aca="true" t="shared" si="11" ref="F115:H116">F116</f>
        <v>7759.337</v>
      </c>
      <c r="G115" s="167">
        <f t="shared" si="11"/>
        <v>6895.75</v>
      </c>
      <c r="H115" s="167">
        <f t="shared" si="11"/>
        <v>8265.337</v>
      </c>
    </row>
    <row r="116" spans="1:8" s="16" customFormat="1" ht="12.75">
      <c r="A116" s="49"/>
      <c r="B116" s="57" t="s">
        <v>46</v>
      </c>
      <c r="C116" s="65">
        <v>9130100040</v>
      </c>
      <c r="D116" s="58"/>
      <c r="E116" s="123"/>
      <c r="F116" s="134">
        <f t="shared" si="11"/>
        <v>7759.337</v>
      </c>
      <c r="G116" s="69">
        <f t="shared" si="11"/>
        <v>6895.75</v>
      </c>
      <c r="H116" s="69">
        <f t="shared" si="11"/>
        <v>8265.337</v>
      </c>
    </row>
    <row r="117" spans="1:8" ht="39">
      <c r="A117" s="42"/>
      <c r="B117" s="33" t="s">
        <v>47</v>
      </c>
      <c r="C117" s="34">
        <v>9130100040</v>
      </c>
      <c r="D117" s="35" t="s">
        <v>48</v>
      </c>
      <c r="E117" s="124"/>
      <c r="F117" s="135">
        <f>F118+F119+F120</f>
        <v>7759.337</v>
      </c>
      <c r="G117" s="70">
        <f>G118+G119+G120</f>
        <v>6895.75</v>
      </c>
      <c r="H117" s="70">
        <f>H118+H119+H120</f>
        <v>8265.337</v>
      </c>
    </row>
    <row r="118" spans="1:8" ht="26.25">
      <c r="A118" s="42"/>
      <c r="B118" s="33" t="s">
        <v>49</v>
      </c>
      <c r="C118" s="34">
        <v>9130100040</v>
      </c>
      <c r="D118" s="35" t="s">
        <v>48</v>
      </c>
      <c r="E118" s="124">
        <v>120</v>
      </c>
      <c r="F118" s="135">
        <v>5337.337</v>
      </c>
      <c r="G118" s="70">
        <v>4593.75</v>
      </c>
      <c r="H118" s="70">
        <v>5337.337</v>
      </c>
    </row>
    <row r="119" spans="1:8" ht="26.25">
      <c r="A119" s="42"/>
      <c r="B119" s="27" t="s">
        <v>30</v>
      </c>
      <c r="C119" s="34">
        <v>9130100040</v>
      </c>
      <c r="D119" s="35" t="s">
        <v>48</v>
      </c>
      <c r="E119" s="124">
        <v>240</v>
      </c>
      <c r="F119" s="135">
        <v>2372</v>
      </c>
      <c r="G119" s="70">
        <f>2500-200</f>
        <v>2300</v>
      </c>
      <c r="H119" s="70">
        <v>2878</v>
      </c>
    </row>
    <row r="120" spans="1:8" ht="12.75">
      <c r="A120" s="42"/>
      <c r="B120" s="27" t="s">
        <v>70</v>
      </c>
      <c r="C120" s="34">
        <v>9130100040</v>
      </c>
      <c r="D120" s="35" t="s">
        <v>48</v>
      </c>
      <c r="E120" s="124">
        <v>850</v>
      </c>
      <c r="F120" s="135">
        <v>50</v>
      </c>
      <c r="G120" s="70">
        <v>2</v>
      </c>
      <c r="H120" s="70">
        <v>50</v>
      </c>
    </row>
    <row r="121" spans="1:8" ht="39">
      <c r="A121" s="42"/>
      <c r="B121" s="27" t="s">
        <v>193</v>
      </c>
      <c r="C121" s="34">
        <v>9180000000</v>
      </c>
      <c r="D121" s="35"/>
      <c r="E121" s="124"/>
      <c r="F121" s="135">
        <f aca="true" t="shared" si="12" ref="F121:H122">F122</f>
        <v>1012.215</v>
      </c>
      <c r="G121" s="135">
        <f t="shared" si="12"/>
        <v>917.98</v>
      </c>
      <c r="H121" s="135">
        <f t="shared" si="12"/>
        <v>1012.215</v>
      </c>
    </row>
    <row r="122" spans="1:8" ht="12.75">
      <c r="A122" s="42"/>
      <c r="B122" s="27" t="s">
        <v>192</v>
      </c>
      <c r="C122" s="34">
        <v>9180100000</v>
      </c>
      <c r="D122" s="35"/>
      <c r="E122" s="124"/>
      <c r="F122" s="135">
        <f t="shared" si="12"/>
        <v>1012.215</v>
      </c>
      <c r="G122" s="135">
        <f t="shared" si="12"/>
        <v>917.98</v>
      </c>
      <c r="H122" s="135">
        <f t="shared" si="12"/>
        <v>1012.215</v>
      </c>
    </row>
    <row r="123" spans="1:8" s="16" customFormat="1" ht="39">
      <c r="A123" s="49"/>
      <c r="B123" s="57" t="s">
        <v>50</v>
      </c>
      <c r="C123" s="65">
        <v>9180100080</v>
      </c>
      <c r="D123" s="58"/>
      <c r="E123" s="123"/>
      <c r="F123" s="134">
        <f aca="true" t="shared" si="13" ref="F123:H124">F124</f>
        <v>1012.215</v>
      </c>
      <c r="G123" s="69">
        <f t="shared" si="13"/>
        <v>917.98</v>
      </c>
      <c r="H123" s="69">
        <f t="shared" si="13"/>
        <v>1012.215</v>
      </c>
    </row>
    <row r="124" spans="1:8" ht="39">
      <c r="A124" s="42"/>
      <c r="B124" s="33" t="s">
        <v>47</v>
      </c>
      <c r="C124" s="34">
        <v>9180100080</v>
      </c>
      <c r="D124" s="35" t="s">
        <v>48</v>
      </c>
      <c r="E124" s="124"/>
      <c r="F124" s="135">
        <f t="shared" si="13"/>
        <v>1012.215</v>
      </c>
      <c r="G124" s="70">
        <f t="shared" si="13"/>
        <v>917.98</v>
      </c>
      <c r="H124" s="70">
        <f t="shared" si="13"/>
        <v>1012.215</v>
      </c>
    </row>
    <row r="125" spans="1:8" ht="26.25">
      <c r="A125" s="42"/>
      <c r="B125" s="33" t="s">
        <v>49</v>
      </c>
      <c r="C125" s="34">
        <v>9180100080</v>
      </c>
      <c r="D125" s="35" t="s">
        <v>48</v>
      </c>
      <c r="E125" s="124">
        <v>120</v>
      </c>
      <c r="F125" s="135">
        <v>1012.215</v>
      </c>
      <c r="G125" s="70">
        <v>917.98</v>
      </c>
      <c r="H125" s="70">
        <v>1012.215</v>
      </c>
    </row>
    <row r="126" spans="1:8" s="16" customFormat="1" ht="39">
      <c r="A126" s="49"/>
      <c r="B126" s="61" t="s">
        <v>51</v>
      </c>
      <c r="C126" s="26">
        <v>9130150650</v>
      </c>
      <c r="D126" s="58"/>
      <c r="E126" s="123"/>
      <c r="F126" s="134">
        <f aca="true" t="shared" si="14" ref="F126:H127">F127</f>
        <v>30</v>
      </c>
      <c r="G126" s="69">
        <f t="shared" si="14"/>
        <v>20.5</v>
      </c>
      <c r="H126" s="69">
        <f t="shared" si="14"/>
        <v>30</v>
      </c>
    </row>
    <row r="127" spans="1:8" ht="39">
      <c r="A127" s="42"/>
      <c r="B127" s="33" t="s">
        <v>47</v>
      </c>
      <c r="C127" s="7">
        <v>9130150650</v>
      </c>
      <c r="D127" s="35" t="s">
        <v>48</v>
      </c>
      <c r="E127" s="124"/>
      <c r="F127" s="135">
        <f t="shared" si="14"/>
        <v>30</v>
      </c>
      <c r="G127" s="70">
        <f t="shared" si="14"/>
        <v>20.5</v>
      </c>
      <c r="H127" s="70">
        <f t="shared" si="14"/>
        <v>30</v>
      </c>
    </row>
    <row r="128" spans="1:8" ht="12.75">
      <c r="A128" s="42"/>
      <c r="B128" s="36" t="s">
        <v>52</v>
      </c>
      <c r="C128" s="7">
        <v>9130150650</v>
      </c>
      <c r="D128" s="35" t="s">
        <v>48</v>
      </c>
      <c r="E128" s="124">
        <v>520</v>
      </c>
      <c r="F128" s="135">
        <v>30</v>
      </c>
      <c r="G128" s="70">
        <v>20.5</v>
      </c>
      <c r="H128" s="70">
        <v>30</v>
      </c>
    </row>
    <row r="129" spans="1:8" s="16" customFormat="1" ht="39">
      <c r="A129" s="49"/>
      <c r="B129" s="60" t="s">
        <v>53</v>
      </c>
      <c r="C129" s="26">
        <v>9130160600</v>
      </c>
      <c r="D129" s="58"/>
      <c r="E129" s="123"/>
      <c r="F129" s="134">
        <f aca="true" t="shared" si="15" ref="F129:H130">F130</f>
        <v>195</v>
      </c>
      <c r="G129" s="69">
        <f t="shared" si="15"/>
        <v>174</v>
      </c>
      <c r="H129" s="69">
        <f t="shared" si="15"/>
        <v>202</v>
      </c>
    </row>
    <row r="130" spans="1:8" ht="39">
      <c r="A130" s="42"/>
      <c r="B130" s="33" t="s">
        <v>47</v>
      </c>
      <c r="C130" s="7">
        <v>9130160600</v>
      </c>
      <c r="D130" s="35" t="s">
        <v>48</v>
      </c>
      <c r="E130" s="124"/>
      <c r="F130" s="135">
        <f t="shared" si="15"/>
        <v>195</v>
      </c>
      <c r="G130" s="70">
        <f t="shared" si="15"/>
        <v>174</v>
      </c>
      <c r="H130" s="70">
        <f t="shared" si="15"/>
        <v>202</v>
      </c>
    </row>
    <row r="131" spans="1:8" ht="12.75">
      <c r="A131" s="42"/>
      <c r="B131" s="37" t="s">
        <v>35</v>
      </c>
      <c r="C131" s="7">
        <v>9130160600</v>
      </c>
      <c r="D131" s="35" t="s">
        <v>48</v>
      </c>
      <c r="E131" s="124">
        <v>540</v>
      </c>
      <c r="F131" s="135">
        <v>195</v>
      </c>
      <c r="G131" s="70">
        <v>174</v>
      </c>
      <c r="H131" s="70">
        <v>202</v>
      </c>
    </row>
    <row r="132" spans="1:8" s="16" customFormat="1" ht="39" hidden="1">
      <c r="A132" s="49"/>
      <c r="B132" s="61" t="s">
        <v>54</v>
      </c>
      <c r="C132" s="26">
        <v>9106061</v>
      </c>
      <c r="D132" s="58"/>
      <c r="E132" s="123"/>
      <c r="F132" s="134">
        <f aca="true" t="shared" si="16" ref="F132:H133">F133</f>
        <v>0</v>
      </c>
      <c r="G132" s="69">
        <f t="shared" si="16"/>
        <v>21.223</v>
      </c>
      <c r="H132" s="69">
        <f t="shared" si="16"/>
        <v>0</v>
      </c>
    </row>
    <row r="133" spans="1:8" ht="39" hidden="1">
      <c r="A133" s="42"/>
      <c r="B133" s="33" t="s">
        <v>47</v>
      </c>
      <c r="C133" s="7">
        <v>9106061</v>
      </c>
      <c r="D133" s="35" t="s">
        <v>48</v>
      </c>
      <c r="E133" s="124"/>
      <c r="F133" s="135">
        <f t="shared" si="16"/>
        <v>0</v>
      </c>
      <c r="G133" s="70">
        <f t="shared" si="16"/>
        <v>21.223</v>
      </c>
      <c r="H133" s="70">
        <f t="shared" si="16"/>
        <v>0</v>
      </c>
    </row>
    <row r="134" spans="1:8" ht="12.75" hidden="1">
      <c r="A134" s="42"/>
      <c r="B134" s="37" t="s">
        <v>35</v>
      </c>
      <c r="C134" s="7">
        <v>9106061</v>
      </c>
      <c r="D134" s="35" t="s">
        <v>48</v>
      </c>
      <c r="E134" s="124">
        <v>540</v>
      </c>
      <c r="F134" s="135">
        <v>0</v>
      </c>
      <c r="G134" s="70">
        <v>21.223</v>
      </c>
      <c r="H134" s="70">
        <v>0</v>
      </c>
    </row>
    <row r="135" spans="1:8" s="16" customFormat="1" ht="66">
      <c r="A135" s="49"/>
      <c r="B135" s="64" t="s">
        <v>55</v>
      </c>
      <c r="C135" s="26">
        <v>9130160620</v>
      </c>
      <c r="D135" s="58"/>
      <c r="E135" s="123"/>
      <c r="F135" s="134">
        <f aca="true" t="shared" si="17" ref="F135:H136">F136</f>
        <v>130</v>
      </c>
      <c r="G135" s="69">
        <f t="shared" si="17"/>
        <v>86</v>
      </c>
      <c r="H135" s="69">
        <f t="shared" si="17"/>
        <v>130</v>
      </c>
    </row>
    <row r="136" spans="1:8" ht="39">
      <c r="A136" s="42"/>
      <c r="B136" s="33" t="s">
        <v>47</v>
      </c>
      <c r="C136" s="7">
        <v>9130160620</v>
      </c>
      <c r="D136" s="35" t="s">
        <v>48</v>
      </c>
      <c r="E136" s="124"/>
      <c r="F136" s="135">
        <f t="shared" si="17"/>
        <v>130</v>
      </c>
      <c r="G136" s="70">
        <f t="shared" si="17"/>
        <v>86</v>
      </c>
      <c r="H136" s="70">
        <f t="shared" si="17"/>
        <v>130</v>
      </c>
    </row>
    <row r="137" spans="1:8" ht="12.75">
      <c r="A137" s="42"/>
      <c r="B137" s="37" t="s">
        <v>35</v>
      </c>
      <c r="C137" s="7">
        <v>9130160620</v>
      </c>
      <c r="D137" s="35" t="s">
        <v>48</v>
      </c>
      <c r="E137" s="124">
        <v>540</v>
      </c>
      <c r="F137" s="135">
        <v>130</v>
      </c>
      <c r="G137" s="70">
        <v>86</v>
      </c>
      <c r="H137" s="70">
        <v>130</v>
      </c>
    </row>
    <row r="138" spans="1:8" s="16" customFormat="1" ht="52.5">
      <c r="A138" s="49"/>
      <c r="B138" s="63" t="s">
        <v>56</v>
      </c>
      <c r="C138" s="26">
        <v>9130171340</v>
      </c>
      <c r="D138" s="58"/>
      <c r="E138" s="123"/>
      <c r="F138" s="134">
        <f aca="true" t="shared" si="18" ref="F138:H139">F139</f>
        <v>1</v>
      </c>
      <c r="G138" s="69">
        <f t="shared" si="18"/>
        <v>1</v>
      </c>
      <c r="H138" s="69">
        <f t="shared" si="18"/>
        <v>1</v>
      </c>
    </row>
    <row r="139" spans="1:8" ht="39">
      <c r="A139" s="42"/>
      <c r="B139" s="33" t="s">
        <v>47</v>
      </c>
      <c r="C139" s="7">
        <v>9130171340</v>
      </c>
      <c r="D139" s="35" t="s">
        <v>69</v>
      </c>
      <c r="E139" s="124"/>
      <c r="F139" s="135">
        <f t="shared" si="18"/>
        <v>1</v>
      </c>
      <c r="G139" s="70">
        <f t="shared" si="18"/>
        <v>1</v>
      </c>
      <c r="H139" s="70">
        <f t="shared" si="18"/>
        <v>1</v>
      </c>
    </row>
    <row r="140" spans="1:8" ht="26.25">
      <c r="A140" s="42"/>
      <c r="B140" s="27" t="s">
        <v>30</v>
      </c>
      <c r="C140" s="7">
        <v>9130171340</v>
      </c>
      <c r="D140" s="35" t="s">
        <v>69</v>
      </c>
      <c r="E140" s="124">
        <v>240</v>
      </c>
      <c r="F140" s="135">
        <v>1</v>
      </c>
      <c r="G140" s="70">
        <v>1</v>
      </c>
      <c r="H140" s="70">
        <v>1</v>
      </c>
    </row>
    <row r="141" spans="1:8" s="16" customFormat="1" ht="39">
      <c r="A141" s="49"/>
      <c r="B141" s="60" t="s">
        <v>57</v>
      </c>
      <c r="C141" s="26">
        <v>9130160640</v>
      </c>
      <c r="D141" s="58"/>
      <c r="E141" s="123"/>
      <c r="F141" s="134">
        <f aca="true" t="shared" si="19" ref="F141:H142">F142</f>
        <v>166</v>
      </c>
      <c r="G141" s="69">
        <f t="shared" si="19"/>
        <v>134.876</v>
      </c>
      <c r="H141" s="69">
        <f t="shared" si="19"/>
        <v>166</v>
      </c>
    </row>
    <row r="142" spans="1:8" ht="26.25">
      <c r="A142" s="42"/>
      <c r="B142" s="27" t="s">
        <v>58</v>
      </c>
      <c r="C142" s="7">
        <v>9130160640</v>
      </c>
      <c r="D142" s="35" t="s">
        <v>59</v>
      </c>
      <c r="E142" s="124"/>
      <c r="F142" s="135">
        <f t="shared" si="19"/>
        <v>166</v>
      </c>
      <c r="G142" s="70">
        <f t="shared" si="19"/>
        <v>134.876</v>
      </c>
      <c r="H142" s="70">
        <f t="shared" si="19"/>
        <v>166</v>
      </c>
    </row>
    <row r="143" spans="1:8" ht="13.5" thickBot="1">
      <c r="A143" s="43"/>
      <c r="B143" s="53" t="s">
        <v>35</v>
      </c>
      <c r="C143" s="54">
        <v>9130160640</v>
      </c>
      <c r="D143" s="55" t="s">
        <v>59</v>
      </c>
      <c r="E143" s="125">
        <v>540</v>
      </c>
      <c r="F143" s="136">
        <v>166</v>
      </c>
      <c r="G143" s="71">
        <v>134.876</v>
      </c>
      <c r="H143" s="71">
        <v>166</v>
      </c>
    </row>
    <row r="144" spans="1:8" ht="26.25">
      <c r="A144" s="88">
        <v>2</v>
      </c>
      <c r="B144" s="98" t="s">
        <v>66</v>
      </c>
      <c r="C144" s="92">
        <v>9200000000</v>
      </c>
      <c r="D144" s="91"/>
      <c r="E144" s="122"/>
      <c r="F144" s="133">
        <f>F147</f>
        <v>84</v>
      </c>
      <c r="G144" s="93">
        <f>G147</f>
        <v>194</v>
      </c>
      <c r="H144" s="93">
        <f>H147</f>
        <v>84</v>
      </c>
    </row>
    <row r="145" spans="1:8" s="16" customFormat="1" ht="12.75">
      <c r="A145" s="156"/>
      <c r="B145" s="27" t="s">
        <v>192</v>
      </c>
      <c r="C145" s="162" t="s">
        <v>194</v>
      </c>
      <c r="D145" s="158"/>
      <c r="E145" s="166"/>
      <c r="F145" s="167">
        <f aca="true" t="shared" si="20" ref="F145:H147">F146</f>
        <v>84</v>
      </c>
      <c r="G145" s="167">
        <f t="shared" si="20"/>
        <v>194</v>
      </c>
      <c r="H145" s="167">
        <f t="shared" si="20"/>
        <v>84</v>
      </c>
    </row>
    <row r="146" spans="1:8" s="16" customFormat="1" ht="12.75">
      <c r="A146" s="156"/>
      <c r="B146" s="27" t="s">
        <v>192</v>
      </c>
      <c r="C146" s="162" t="s">
        <v>195</v>
      </c>
      <c r="D146" s="158"/>
      <c r="E146" s="166"/>
      <c r="F146" s="167">
        <f t="shared" si="20"/>
        <v>84</v>
      </c>
      <c r="G146" s="167">
        <f t="shared" si="20"/>
        <v>194</v>
      </c>
      <c r="H146" s="167">
        <f t="shared" si="20"/>
        <v>84</v>
      </c>
    </row>
    <row r="147" spans="1:8" s="16" customFormat="1" ht="12.75">
      <c r="A147" s="49"/>
      <c r="B147" s="62" t="s">
        <v>67</v>
      </c>
      <c r="C147" s="23" t="s">
        <v>163</v>
      </c>
      <c r="D147" s="58"/>
      <c r="E147" s="123"/>
      <c r="F147" s="134">
        <f t="shared" si="20"/>
        <v>84</v>
      </c>
      <c r="G147" s="69">
        <f t="shared" si="20"/>
        <v>194</v>
      </c>
      <c r="H147" s="69">
        <f t="shared" si="20"/>
        <v>84</v>
      </c>
    </row>
    <row r="148" spans="1:8" ht="12.75">
      <c r="A148" s="42"/>
      <c r="B148" s="37" t="s">
        <v>68</v>
      </c>
      <c r="C148" s="22" t="s">
        <v>163</v>
      </c>
      <c r="D148" s="35" t="s">
        <v>69</v>
      </c>
      <c r="E148" s="124"/>
      <c r="F148" s="135">
        <f>F149+F150</f>
        <v>84</v>
      </c>
      <c r="G148" s="70">
        <f>G149+G150</f>
        <v>194</v>
      </c>
      <c r="H148" s="70">
        <f>H149+H150</f>
        <v>84</v>
      </c>
    </row>
    <row r="149" spans="1:8" ht="26.25">
      <c r="A149" s="42"/>
      <c r="B149" s="27" t="s">
        <v>30</v>
      </c>
      <c r="C149" s="22" t="s">
        <v>163</v>
      </c>
      <c r="D149" s="35" t="s">
        <v>69</v>
      </c>
      <c r="E149" s="124">
        <v>240</v>
      </c>
      <c r="F149" s="135">
        <v>80</v>
      </c>
      <c r="G149" s="70">
        <v>190</v>
      </c>
      <c r="H149" s="70">
        <v>80</v>
      </c>
    </row>
    <row r="150" spans="1:8" ht="13.5" thickBot="1">
      <c r="A150" s="43"/>
      <c r="B150" s="50" t="s">
        <v>70</v>
      </c>
      <c r="C150" s="48" t="s">
        <v>163</v>
      </c>
      <c r="D150" s="55" t="s">
        <v>69</v>
      </c>
      <c r="E150" s="125">
        <v>850</v>
      </c>
      <c r="F150" s="136">
        <v>4</v>
      </c>
      <c r="G150" s="71">
        <v>4</v>
      </c>
      <c r="H150" s="71">
        <v>4</v>
      </c>
    </row>
    <row r="151" spans="1:8" s="3" customFormat="1" ht="39">
      <c r="A151" s="88">
        <v>3</v>
      </c>
      <c r="B151" s="98" t="s">
        <v>60</v>
      </c>
      <c r="C151" s="92">
        <v>9900000000</v>
      </c>
      <c r="D151" s="91"/>
      <c r="E151" s="122"/>
      <c r="F151" s="133">
        <f>F152+F157+F160+F163+F166+F169+F172+F175+F181+F196+F199+F178+F191+F185+F188</f>
        <v>1097.52</v>
      </c>
      <c r="G151" s="93">
        <f>G152+G157+G160+G163+G166+G169+G172+G175+G181+G196+G199+G178+G191+G185+G188</f>
        <v>3518.1501</v>
      </c>
      <c r="H151" s="93">
        <f>H152+H157+H160+H163+H166+H169+H172+H175+H181+H196+H199+H178+H191+H185+H188</f>
        <v>1097.52</v>
      </c>
    </row>
    <row r="152" spans="1:8" s="16" customFormat="1" ht="69.75" customHeight="1" hidden="1">
      <c r="A152" s="49"/>
      <c r="B152" s="57" t="s">
        <v>81</v>
      </c>
      <c r="C152" s="26">
        <v>9901204</v>
      </c>
      <c r="D152" s="58"/>
      <c r="E152" s="123"/>
      <c r="F152" s="134">
        <f aca="true" t="shared" si="21" ref="F152:H153">F153</f>
        <v>0</v>
      </c>
      <c r="G152" s="69">
        <f t="shared" si="21"/>
        <v>265.5591</v>
      </c>
      <c r="H152" s="69">
        <f t="shared" si="21"/>
        <v>0</v>
      </c>
    </row>
    <row r="153" spans="1:8" ht="12.75" hidden="1">
      <c r="A153" s="42"/>
      <c r="B153" s="33" t="s">
        <v>61</v>
      </c>
      <c r="C153" s="7">
        <v>9901204</v>
      </c>
      <c r="D153" s="35" t="s">
        <v>62</v>
      </c>
      <c r="E153" s="124"/>
      <c r="F153" s="135">
        <f t="shared" si="21"/>
        <v>0</v>
      </c>
      <c r="G153" s="70">
        <f t="shared" si="21"/>
        <v>265.5591</v>
      </c>
      <c r="H153" s="70">
        <f t="shared" si="21"/>
        <v>0</v>
      </c>
    </row>
    <row r="154" spans="1:8" ht="26.25" hidden="1">
      <c r="A154" s="42"/>
      <c r="B154" s="27" t="s">
        <v>30</v>
      </c>
      <c r="C154" s="7">
        <v>9901204</v>
      </c>
      <c r="D154" s="35" t="s">
        <v>62</v>
      </c>
      <c r="E154" s="124">
        <v>240</v>
      </c>
      <c r="F154" s="135">
        <v>0</v>
      </c>
      <c r="G154" s="70">
        <v>265.5591</v>
      </c>
      <c r="H154" s="70">
        <v>0</v>
      </c>
    </row>
    <row r="155" spans="1:8" s="16" customFormat="1" ht="18" customHeight="1">
      <c r="A155" s="49"/>
      <c r="B155" s="27" t="s">
        <v>192</v>
      </c>
      <c r="C155" s="26">
        <v>9990000000</v>
      </c>
      <c r="D155" s="58"/>
      <c r="E155" s="123"/>
      <c r="F155" s="134">
        <f>F156</f>
        <v>1097.52</v>
      </c>
      <c r="G155" s="69"/>
      <c r="H155" s="69">
        <f>H156</f>
        <v>1097.52</v>
      </c>
    </row>
    <row r="156" spans="1:8" s="16" customFormat="1" ht="17.25" customHeight="1">
      <c r="A156" s="49"/>
      <c r="B156" s="27" t="s">
        <v>192</v>
      </c>
      <c r="C156" s="26">
        <v>9990100000</v>
      </c>
      <c r="D156" s="58"/>
      <c r="E156" s="123"/>
      <c r="F156" s="134">
        <f>F157+F160+F163+F169+F172+F175+F178+F196+F199</f>
        <v>1097.52</v>
      </c>
      <c r="G156" s="134">
        <f>G157+G160+G163+G169+G172+G175+G178+G196+G199</f>
        <v>1337.75</v>
      </c>
      <c r="H156" s="134">
        <f>H157+H160+H163+H169+H172+H175+H178+H196+H199</f>
        <v>1097.52</v>
      </c>
    </row>
    <row r="157" spans="1:8" s="16" customFormat="1" ht="81" customHeight="1">
      <c r="A157" s="49"/>
      <c r="B157" s="59" t="s">
        <v>82</v>
      </c>
      <c r="C157" s="26">
        <v>9990110050</v>
      </c>
      <c r="D157" s="58"/>
      <c r="E157" s="123"/>
      <c r="F157" s="134">
        <f aca="true" t="shared" si="22" ref="F157:H158">F158</f>
        <v>100</v>
      </c>
      <c r="G157" s="69">
        <f t="shared" si="22"/>
        <v>200</v>
      </c>
      <c r="H157" s="69">
        <f t="shared" si="22"/>
        <v>100</v>
      </c>
    </row>
    <row r="158" spans="1:8" ht="12.75">
      <c r="A158" s="42"/>
      <c r="B158" s="27" t="s">
        <v>63</v>
      </c>
      <c r="C158" s="7">
        <v>9990110050</v>
      </c>
      <c r="D158" s="35" t="s">
        <v>65</v>
      </c>
      <c r="E158" s="124"/>
      <c r="F158" s="135">
        <f t="shared" si="22"/>
        <v>100</v>
      </c>
      <c r="G158" s="70">
        <f t="shared" si="22"/>
        <v>200</v>
      </c>
      <c r="H158" s="70">
        <f t="shared" si="22"/>
        <v>100</v>
      </c>
    </row>
    <row r="159" spans="1:8" ht="12.75">
      <c r="A159" s="42"/>
      <c r="B159" s="27" t="s">
        <v>64</v>
      </c>
      <c r="C159" s="7">
        <v>9990110050</v>
      </c>
      <c r="D159" s="35" t="s">
        <v>65</v>
      </c>
      <c r="E159" s="124">
        <v>870</v>
      </c>
      <c r="F159" s="135">
        <v>100</v>
      </c>
      <c r="G159" s="70">
        <v>200</v>
      </c>
      <c r="H159" s="70">
        <v>100</v>
      </c>
    </row>
    <row r="160" spans="1:8" s="16" customFormat="1" ht="72" customHeight="1">
      <c r="A160" s="49"/>
      <c r="B160" s="27" t="s">
        <v>83</v>
      </c>
      <c r="C160" s="26">
        <v>9990151180</v>
      </c>
      <c r="D160" s="58"/>
      <c r="E160" s="123"/>
      <c r="F160" s="134">
        <f aca="true" t="shared" si="23" ref="F160:H161">F161</f>
        <v>98.1</v>
      </c>
      <c r="G160" s="69">
        <f t="shared" si="23"/>
        <v>98.91</v>
      </c>
      <c r="H160" s="69">
        <f t="shared" si="23"/>
        <v>98.1</v>
      </c>
    </row>
    <row r="161" spans="1:8" ht="12.75">
      <c r="A161" s="42"/>
      <c r="B161" s="33" t="s">
        <v>71</v>
      </c>
      <c r="C161" s="7">
        <v>9990151180</v>
      </c>
      <c r="D161" s="35" t="s">
        <v>72</v>
      </c>
      <c r="E161" s="124"/>
      <c r="F161" s="135">
        <f t="shared" si="23"/>
        <v>98.1</v>
      </c>
      <c r="G161" s="70">
        <f t="shared" si="23"/>
        <v>98.91</v>
      </c>
      <c r="H161" s="70">
        <f t="shared" si="23"/>
        <v>98.1</v>
      </c>
    </row>
    <row r="162" spans="1:8" ht="26.25">
      <c r="A162" s="42"/>
      <c r="B162" s="27" t="s">
        <v>49</v>
      </c>
      <c r="C162" s="7">
        <v>9990151180</v>
      </c>
      <c r="D162" s="35" t="s">
        <v>72</v>
      </c>
      <c r="E162" s="124">
        <v>120</v>
      </c>
      <c r="F162" s="135">
        <v>98.1</v>
      </c>
      <c r="G162" s="70">
        <f>98.798+0.112</f>
        <v>98.91</v>
      </c>
      <c r="H162" s="70">
        <v>98.1</v>
      </c>
    </row>
    <row r="163" spans="1:8" ht="52.5">
      <c r="A163" s="42"/>
      <c r="B163" s="59" t="s">
        <v>84</v>
      </c>
      <c r="C163" s="23" t="s">
        <v>164</v>
      </c>
      <c r="D163" s="58"/>
      <c r="E163" s="123"/>
      <c r="F163" s="134">
        <f aca="true" t="shared" si="24" ref="F163:H164">F164</f>
        <v>150</v>
      </c>
      <c r="G163" s="69">
        <f t="shared" si="24"/>
        <v>150</v>
      </c>
      <c r="H163" s="69">
        <f t="shared" si="24"/>
        <v>150</v>
      </c>
    </row>
    <row r="164" spans="1:8" ht="29.25" customHeight="1">
      <c r="A164" s="42"/>
      <c r="B164" s="27" t="s">
        <v>28</v>
      </c>
      <c r="C164" s="7" t="s">
        <v>164</v>
      </c>
      <c r="D164" s="35" t="s">
        <v>12</v>
      </c>
      <c r="E164" s="124"/>
      <c r="F164" s="135">
        <f t="shared" si="24"/>
        <v>150</v>
      </c>
      <c r="G164" s="70">
        <f t="shared" si="24"/>
        <v>150</v>
      </c>
      <c r="H164" s="70">
        <f t="shared" si="24"/>
        <v>150</v>
      </c>
    </row>
    <row r="165" spans="1:8" ht="12.75">
      <c r="A165" s="42"/>
      <c r="B165" s="39" t="s">
        <v>70</v>
      </c>
      <c r="C165" s="7" t="s">
        <v>164</v>
      </c>
      <c r="D165" s="35" t="s">
        <v>12</v>
      </c>
      <c r="E165" s="124">
        <v>850</v>
      </c>
      <c r="F165" s="135">
        <v>150</v>
      </c>
      <c r="G165" s="70">
        <v>150</v>
      </c>
      <c r="H165" s="70">
        <v>150</v>
      </c>
    </row>
    <row r="166" spans="1:8" s="16" customFormat="1" ht="105" hidden="1">
      <c r="A166" s="49"/>
      <c r="B166" s="99" t="s">
        <v>85</v>
      </c>
      <c r="C166" s="26" t="s">
        <v>164</v>
      </c>
      <c r="D166" s="58"/>
      <c r="E166" s="123"/>
      <c r="F166" s="134">
        <f aca="true" t="shared" si="25" ref="F166:H167">F167</f>
        <v>0</v>
      </c>
      <c r="G166" s="69">
        <f t="shared" si="25"/>
        <v>104.841</v>
      </c>
      <c r="H166" s="69">
        <f t="shared" si="25"/>
        <v>0</v>
      </c>
    </row>
    <row r="167" spans="1:8" ht="12.75" hidden="1">
      <c r="A167" s="42"/>
      <c r="B167" s="27" t="s">
        <v>16</v>
      </c>
      <c r="C167" s="7" t="s">
        <v>164</v>
      </c>
      <c r="D167" s="35" t="s">
        <v>17</v>
      </c>
      <c r="E167" s="124"/>
      <c r="F167" s="135">
        <f t="shared" si="25"/>
        <v>0</v>
      </c>
      <c r="G167" s="70">
        <f t="shared" si="25"/>
        <v>104.841</v>
      </c>
      <c r="H167" s="70">
        <f t="shared" si="25"/>
        <v>0</v>
      </c>
    </row>
    <row r="168" spans="1:8" ht="26.25" hidden="1">
      <c r="A168" s="42"/>
      <c r="B168" s="27" t="s">
        <v>30</v>
      </c>
      <c r="C168" s="7" t="s">
        <v>164</v>
      </c>
      <c r="D168" s="35" t="s">
        <v>17</v>
      </c>
      <c r="E168" s="124">
        <v>240</v>
      </c>
      <c r="F168" s="135">
        <v>0</v>
      </c>
      <c r="G168" s="70">
        <v>104.841</v>
      </c>
      <c r="H168" s="70">
        <v>0</v>
      </c>
    </row>
    <row r="169" spans="1:8" s="16" customFormat="1" ht="57" customHeight="1">
      <c r="A169" s="49"/>
      <c r="B169" s="59" t="s">
        <v>86</v>
      </c>
      <c r="C169" s="26">
        <v>9990110350</v>
      </c>
      <c r="D169" s="58"/>
      <c r="E169" s="123"/>
      <c r="F169" s="134">
        <f aca="true" t="shared" si="26" ref="F169:H170">F170</f>
        <v>400</v>
      </c>
      <c r="G169" s="69">
        <f t="shared" si="26"/>
        <v>400</v>
      </c>
      <c r="H169" s="69">
        <f t="shared" si="26"/>
        <v>400</v>
      </c>
    </row>
    <row r="170" spans="1:8" ht="12.75">
      <c r="A170" s="42"/>
      <c r="B170" s="38" t="s">
        <v>73</v>
      </c>
      <c r="C170" s="7">
        <v>9990110350</v>
      </c>
      <c r="D170" s="35" t="s">
        <v>74</v>
      </c>
      <c r="E170" s="124"/>
      <c r="F170" s="135">
        <f t="shared" si="26"/>
        <v>400</v>
      </c>
      <c r="G170" s="70">
        <f t="shared" si="26"/>
        <v>400</v>
      </c>
      <c r="H170" s="70">
        <f t="shared" si="26"/>
        <v>400</v>
      </c>
    </row>
    <row r="171" spans="1:8" ht="26.25">
      <c r="A171" s="42"/>
      <c r="B171" s="27" t="s">
        <v>30</v>
      </c>
      <c r="C171" s="7">
        <v>9990110350</v>
      </c>
      <c r="D171" s="35" t="s">
        <v>74</v>
      </c>
      <c r="E171" s="124">
        <v>240</v>
      </c>
      <c r="F171" s="135">
        <v>400</v>
      </c>
      <c r="G171" s="70">
        <v>400</v>
      </c>
      <c r="H171" s="70">
        <v>400</v>
      </c>
    </row>
    <row r="172" spans="1:8" s="16" customFormat="1" ht="61.5" customHeight="1">
      <c r="A172" s="49"/>
      <c r="B172" s="59" t="s">
        <v>87</v>
      </c>
      <c r="C172" s="26">
        <v>9990110360</v>
      </c>
      <c r="D172" s="58"/>
      <c r="E172" s="123"/>
      <c r="F172" s="134">
        <f aca="true" t="shared" si="27" ref="F172:H173">F173</f>
        <v>120</v>
      </c>
      <c r="G172" s="69">
        <f t="shared" si="27"/>
        <v>99.9</v>
      </c>
      <c r="H172" s="69">
        <f t="shared" si="27"/>
        <v>120</v>
      </c>
    </row>
    <row r="173" spans="1:8" ht="12.75">
      <c r="A173" s="42"/>
      <c r="B173" s="38" t="s">
        <v>73</v>
      </c>
      <c r="C173" s="7">
        <v>9990110360</v>
      </c>
      <c r="D173" s="35" t="s">
        <v>74</v>
      </c>
      <c r="E173" s="124"/>
      <c r="F173" s="135">
        <f t="shared" si="27"/>
        <v>120</v>
      </c>
      <c r="G173" s="70">
        <f t="shared" si="27"/>
        <v>99.9</v>
      </c>
      <c r="H173" s="70">
        <f t="shared" si="27"/>
        <v>120</v>
      </c>
    </row>
    <row r="174" spans="1:8" ht="26.25">
      <c r="A174" s="42"/>
      <c r="B174" s="27" t="s">
        <v>30</v>
      </c>
      <c r="C174" s="7">
        <v>9990110360</v>
      </c>
      <c r="D174" s="35" t="s">
        <v>74</v>
      </c>
      <c r="E174" s="124">
        <v>240</v>
      </c>
      <c r="F174" s="135">
        <v>120</v>
      </c>
      <c r="G174" s="70">
        <v>99.9</v>
      </c>
      <c r="H174" s="70">
        <v>120</v>
      </c>
    </row>
    <row r="175" spans="1:8" s="16" customFormat="1" ht="68.25" customHeight="1">
      <c r="A175" s="49"/>
      <c r="B175" s="72" t="s">
        <v>88</v>
      </c>
      <c r="C175" s="26">
        <v>9990113760</v>
      </c>
      <c r="D175" s="58"/>
      <c r="E175" s="123"/>
      <c r="F175" s="134">
        <f aca="true" t="shared" si="28" ref="F175:H176">F176</f>
        <v>50</v>
      </c>
      <c r="G175" s="69">
        <f t="shared" si="28"/>
        <v>246</v>
      </c>
      <c r="H175" s="69">
        <f t="shared" si="28"/>
        <v>50</v>
      </c>
    </row>
    <row r="176" spans="1:8" ht="12.75">
      <c r="A176" s="42"/>
      <c r="B176" s="27" t="s">
        <v>75</v>
      </c>
      <c r="C176" s="7">
        <v>9990113760</v>
      </c>
      <c r="D176" s="35" t="s">
        <v>76</v>
      </c>
      <c r="E176" s="124"/>
      <c r="F176" s="135">
        <f t="shared" si="28"/>
        <v>50</v>
      </c>
      <c r="G176" s="70">
        <f t="shared" si="28"/>
        <v>246</v>
      </c>
      <c r="H176" s="70">
        <f t="shared" si="28"/>
        <v>50</v>
      </c>
    </row>
    <row r="177" spans="1:8" ht="26.25">
      <c r="A177" s="42"/>
      <c r="B177" s="27" t="s">
        <v>30</v>
      </c>
      <c r="C177" s="7">
        <v>9990113760</v>
      </c>
      <c r="D177" s="35" t="s">
        <v>76</v>
      </c>
      <c r="E177" s="124">
        <v>240</v>
      </c>
      <c r="F177" s="135">
        <v>50</v>
      </c>
      <c r="G177" s="70">
        <f>1000-754</f>
        <v>246</v>
      </c>
      <c r="H177" s="70">
        <v>50</v>
      </c>
    </row>
    <row r="178" spans="1:8" ht="54.75" customHeight="1">
      <c r="A178" s="42"/>
      <c r="B178" s="72" t="s">
        <v>89</v>
      </c>
      <c r="C178" s="26">
        <v>9990113770</v>
      </c>
      <c r="D178" s="58"/>
      <c r="E178" s="123"/>
      <c r="F178" s="135">
        <f aca="true" t="shared" si="29" ref="F178:H179">F179</f>
        <v>20</v>
      </c>
      <c r="G178" s="70">
        <f t="shared" si="29"/>
        <v>6.2</v>
      </c>
      <c r="H178" s="70">
        <f t="shared" si="29"/>
        <v>20</v>
      </c>
    </row>
    <row r="179" spans="1:8" ht="12.75">
      <c r="A179" s="42"/>
      <c r="B179" s="27" t="s">
        <v>75</v>
      </c>
      <c r="C179" s="7">
        <v>9990113770</v>
      </c>
      <c r="D179" s="35" t="s">
        <v>76</v>
      </c>
      <c r="E179" s="124"/>
      <c r="F179" s="135">
        <f t="shared" si="29"/>
        <v>20</v>
      </c>
      <c r="G179" s="70">
        <f t="shared" si="29"/>
        <v>6.2</v>
      </c>
      <c r="H179" s="70">
        <f t="shared" si="29"/>
        <v>20</v>
      </c>
    </row>
    <row r="180" spans="1:8" ht="26.25">
      <c r="A180" s="42"/>
      <c r="B180" s="27" t="s">
        <v>30</v>
      </c>
      <c r="C180" s="7">
        <v>9990113770</v>
      </c>
      <c r="D180" s="35" t="s">
        <v>76</v>
      </c>
      <c r="E180" s="124">
        <v>240</v>
      </c>
      <c r="F180" s="135">
        <v>20</v>
      </c>
      <c r="G180" s="70">
        <v>6.2</v>
      </c>
      <c r="H180" s="70">
        <v>20</v>
      </c>
    </row>
    <row r="181" spans="1:8" s="16" customFormat="1" ht="80.25" customHeight="1" hidden="1">
      <c r="A181" s="49"/>
      <c r="B181" s="59" t="s">
        <v>90</v>
      </c>
      <c r="C181" s="26">
        <v>9901063</v>
      </c>
      <c r="D181" s="58"/>
      <c r="E181" s="123"/>
      <c r="F181" s="134">
        <f>F182</f>
        <v>0</v>
      </c>
      <c r="G181" s="69">
        <f>G182</f>
        <v>360</v>
      </c>
      <c r="H181" s="69">
        <f>H182</f>
        <v>0</v>
      </c>
    </row>
    <row r="182" spans="1:8" ht="12.75" hidden="1">
      <c r="A182" s="42"/>
      <c r="B182" s="27" t="s">
        <v>29</v>
      </c>
      <c r="C182" s="7">
        <v>9901063</v>
      </c>
      <c r="D182" s="35" t="s">
        <v>14</v>
      </c>
      <c r="E182" s="124"/>
      <c r="F182" s="135">
        <f>F183+F184</f>
        <v>0</v>
      </c>
      <c r="G182" s="70">
        <f>G183+G184</f>
        <v>360</v>
      </c>
      <c r="H182" s="70">
        <f>H183+H184</f>
        <v>0</v>
      </c>
    </row>
    <row r="183" spans="1:8" ht="26.25" hidden="1">
      <c r="A183" s="42"/>
      <c r="B183" s="27" t="s">
        <v>30</v>
      </c>
      <c r="C183" s="7">
        <v>9901063</v>
      </c>
      <c r="D183" s="35" t="s">
        <v>14</v>
      </c>
      <c r="E183" s="124">
        <v>240</v>
      </c>
      <c r="F183" s="135">
        <v>0</v>
      </c>
      <c r="G183" s="70">
        <v>300</v>
      </c>
      <c r="H183" s="70">
        <v>0</v>
      </c>
    </row>
    <row r="184" spans="1:8" ht="12.75" hidden="1">
      <c r="A184" s="42"/>
      <c r="B184" s="27" t="s">
        <v>31</v>
      </c>
      <c r="C184" s="7">
        <v>9901063</v>
      </c>
      <c r="D184" s="35" t="s">
        <v>14</v>
      </c>
      <c r="E184" s="124">
        <v>410</v>
      </c>
      <c r="F184" s="135">
        <v>0</v>
      </c>
      <c r="G184" s="70">
        <v>60</v>
      </c>
      <c r="H184" s="70">
        <v>0</v>
      </c>
    </row>
    <row r="185" spans="1:8" ht="66" hidden="1">
      <c r="A185" s="42"/>
      <c r="B185" s="27" t="s">
        <v>96</v>
      </c>
      <c r="C185" s="7">
        <v>9901318</v>
      </c>
      <c r="D185" s="35"/>
      <c r="E185" s="124"/>
      <c r="F185" s="135">
        <f aca="true" t="shared" si="30" ref="F185:H186">F186</f>
        <v>0</v>
      </c>
      <c r="G185" s="70">
        <f t="shared" si="30"/>
        <v>250</v>
      </c>
      <c r="H185" s="70">
        <f t="shared" si="30"/>
        <v>0</v>
      </c>
    </row>
    <row r="186" spans="1:8" ht="12.75" hidden="1">
      <c r="A186" s="42"/>
      <c r="B186" s="27" t="s">
        <v>37</v>
      </c>
      <c r="C186" s="7">
        <v>9901318</v>
      </c>
      <c r="D186" s="35" t="s">
        <v>38</v>
      </c>
      <c r="E186" s="124"/>
      <c r="F186" s="135">
        <f t="shared" si="30"/>
        <v>0</v>
      </c>
      <c r="G186" s="70">
        <f t="shared" si="30"/>
        <v>250</v>
      </c>
      <c r="H186" s="70">
        <f t="shared" si="30"/>
        <v>0</v>
      </c>
    </row>
    <row r="187" spans="1:8" ht="26.25" hidden="1">
      <c r="A187" s="42"/>
      <c r="B187" s="27" t="s">
        <v>20</v>
      </c>
      <c r="C187" s="7">
        <v>9901318</v>
      </c>
      <c r="D187" s="35" t="s">
        <v>38</v>
      </c>
      <c r="E187" s="124">
        <v>240</v>
      </c>
      <c r="F187" s="135">
        <v>0</v>
      </c>
      <c r="G187" s="70">
        <v>250</v>
      </c>
      <c r="H187" s="70">
        <v>0</v>
      </c>
    </row>
    <row r="188" spans="1:8" ht="52.5" hidden="1">
      <c r="A188" s="42"/>
      <c r="B188" s="27" t="s">
        <v>97</v>
      </c>
      <c r="C188" s="7">
        <v>9901330</v>
      </c>
      <c r="D188" s="35"/>
      <c r="E188" s="124"/>
      <c r="F188" s="135">
        <f aca="true" t="shared" si="31" ref="F188:H189">F189</f>
        <v>0</v>
      </c>
      <c r="G188" s="70">
        <f t="shared" si="31"/>
        <v>250</v>
      </c>
      <c r="H188" s="70">
        <f t="shared" si="31"/>
        <v>0</v>
      </c>
    </row>
    <row r="189" spans="1:8" ht="12.75" hidden="1">
      <c r="A189" s="42"/>
      <c r="B189" s="27" t="s">
        <v>37</v>
      </c>
      <c r="C189" s="7">
        <v>9901330</v>
      </c>
      <c r="D189" s="35" t="s">
        <v>38</v>
      </c>
      <c r="E189" s="124"/>
      <c r="F189" s="135">
        <f t="shared" si="31"/>
        <v>0</v>
      </c>
      <c r="G189" s="70">
        <f t="shared" si="31"/>
        <v>250</v>
      </c>
      <c r="H189" s="70">
        <f t="shared" si="31"/>
        <v>0</v>
      </c>
    </row>
    <row r="190" spans="1:8" ht="26.25" hidden="1">
      <c r="A190" s="42"/>
      <c r="B190" s="27" t="s">
        <v>20</v>
      </c>
      <c r="C190" s="7">
        <v>9901330</v>
      </c>
      <c r="D190" s="35" t="s">
        <v>38</v>
      </c>
      <c r="E190" s="124">
        <v>240</v>
      </c>
      <c r="F190" s="135">
        <v>0</v>
      </c>
      <c r="G190" s="70">
        <v>250</v>
      </c>
      <c r="H190" s="70">
        <v>0</v>
      </c>
    </row>
    <row r="191" spans="1:8" ht="78.75" hidden="1">
      <c r="A191" s="42"/>
      <c r="B191" s="27" t="s">
        <v>95</v>
      </c>
      <c r="C191" s="7">
        <v>9907202</v>
      </c>
      <c r="D191" s="35"/>
      <c r="E191" s="124"/>
      <c r="F191" s="135">
        <f>F192</f>
        <v>0</v>
      </c>
      <c r="G191" s="70">
        <f>G192</f>
        <v>950</v>
      </c>
      <c r="H191" s="70">
        <f>H192</f>
        <v>0</v>
      </c>
    </row>
    <row r="192" spans="1:8" ht="12.75" hidden="1">
      <c r="A192" s="42"/>
      <c r="B192" s="27" t="s">
        <v>37</v>
      </c>
      <c r="C192" s="7">
        <v>9907202</v>
      </c>
      <c r="D192" s="35" t="s">
        <v>38</v>
      </c>
      <c r="E192" s="124"/>
      <c r="F192" s="135">
        <f>F193+F194</f>
        <v>0</v>
      </c>
      <c r="G192" s="70">
        <f>G193+G194</f>
        <v>950</v>
      </c>
      <c r="H192" s="70">
        <f>H193+H194</f>
        <v>0</v>
      </c>
    </row>
    <row r="193" spans="1:8" ht="26.25" hidden="1">
      <c r="A193" s="42"/>
      <c r="B193" s="27" t="s">
        <v>20</v>
      </c>
      <c r="C193" s="7">
        <v>9907202</v>
      </c>
      <c r="D193" s="35" t="s">
        <v>38</v>
      </c>
      <c r="E193" s="124">
        <v>240</v>
      </c>
      <c r="F193" s="135">
        <v>0</v>
      </c>
      <c r="G193" s="70">
        <v>200</v>
      </c>
      <c r="H193" s="70">
        <v>0</v>
      </c>
    </row>
    <row r="194" spans="1:8" ht="12.75" hidden="1">
      <c r="A194" s="42"/>
      <c r="B194" s="27" t="s">
        <v>31</v>
      </c>
      <c r="C194" s="7">
        <v>9907202</v>
      </c>
      <c r="D194" s="35" t="s">
        <v>38</v>
      </c>
      <c r="E194" s="124">
        <v>410</v>
      </c>
      <c r="F194" s="135">
        <v>0</v>
      </c>
      <c r="G194" s="70">
        <v>750</v>
      </c>
      <c r="H194" s="70">
        <v>0</v>
      </c>
    </row>
    <row r="195" spans="1:8" ht="12.75">
      <c r="A195" s="42"/>
      <c r="B195" s="27"/>
      <c r="C195" s="7"/>
      <c r="D195" s="35"/>
      <c r="E195" s="124"/>
      <c r="F195" s="135"/>
      <c r="G195" s="70"/>
      <c r="H195" s="70"/>
    </row>
    <row r="196" spans="1:8" s="16" customFormat="1" ht="52.5" customHeight="1">
      <c r="A196" s="49"/>
      <c r="B196" s="61" t="s">
        <v>91</v>
      </c>
      <c r="C196" s="26">
        <v>9990103080</v>
      </c>
      <c r="D196" s="58"/>
      <c r="E196" s="123"/>
      <c r="F196" s="134">
        <f aca="true" t="shared" si="32" ref="F196:H197">F197</f>
        <v>117.42</v>
      </c>
      <c r="G196" s="69">
        <f t="shared" si="32"/>
        <v>106.74</v>
      </c>
      <c r="H196" s="69">
        <f t="shared" si="32"/>
        <v>117.42</v>
      </c>
    </row>
    <row r="197" spans="1:8" ht="12.75">
      <c r="A197" s="42"/>
      <c r="B197" s="36" t="s">
        <v>77</v>
      </c>
      <c r="C197" s="7">
        <v>9990103080</v>
      </c>
      <c r="D197" s="35" t="s">
        <v>79</v>
      </c>
      <c r="E197" s="124"/>
      <c r="F197" s="135">
        <f t="shared" si="32"/>
        <v>117.42</v>
      </c>
      <c r="G197" s="70">
        <f t="shared" si="32"/>
        <v>106.74</v>
      </c>
      <c r="H197" s="70">
        <f t="shared" si="32"/>
        <v>117.42</v>
      </c>
    </row>
    <row r="198" spans="1:8" ht="31.5" customHeight="1">
      <c r="A198" s="42"/>
      <c r="B198" s="36" t="s">
        <v>129</v>
      </c>
      <c r="C198" s="7">
        <v>9990103080</v>
      </c>
      <c r="D198" s="35" t="s">
        <v>79</v>
      </c>
      <c r="E198" s="124">
        <v>320</v>
      </c>
      <c r="F198" s="135">
        <v>117.42</v>
      </c>
      <c r="G198" s="70">
        <v>106.74</v>
      </c>
      <c r="H198" s="70">
        <v>117.42</v>
      </c>
    </row>
    <row r="199" spans="1:8" s="16" customFormat="1" ht="52.5" customHeight="1">
      <c r="A199" s="49"/>
      <c r="B199" s="61" t="s">
        <v>92</v>
      </c>
      <c r="C199" s="26">
        <v>9990112730</v>
      </c>
      <c r="D199" s="58"/>
      <c r="E199" s="123"/>
      <c r="F199" s="134">
        <f aca="true" t="shared" si="33" ref="F199:H200">F200</f>
        <v>42</v>
      </c>
      <c r="G199" s="69">
        <f t="shared" si="33"/>
        <v>30</v>
      </c>
      <c r="H199" s="69">
        <f t="shared" si="33"/>
        <v>42</v>
      </c>
    </row>
    <row r="200" spans="1:8" ht="12.75">
      <c r="A200" s="42"/>
      <c r="B200" s="39" t="s">
        <v>80</v>
      </c>
      <c r="C200" s="7">
        <v>9990112730</v>
      </c>
      <c r="D200" s="7">
        <v>1003</v>
      </c>
      <c r="E200" s="124"/>
      <c r="F200" s="135">
        <f t="shared" si="33"/>
        <v>42</v>
      </c>
      <c r="G200" s="70">
        <f t="shared" si="33"/>
        <v>30</v>
      </c>
      <c r="H200" s="70">
        <f t="shared" si="33"/>
        <v>42</v>
      </c>
    </row>
    <row r="201" spans="1:8" ht="13.5" thickBot="1">
      <c r="A201" s="43"/>
      <c r="B201" s="56" t="s">
        <v>78</v>
      </c>
      <c r="C201" s="54">
        <v>9990112730</v>
      </c>
      <c r="D201" s="54">
        <v>1003</v>
      </c>
      <c r="E201" s="125">
        <v>310</v>
      </c>
      <c r="F201" s="136">
        <v>42</v>
      </c>
      <c r="G201" s="71">
        <v>30</v>
      </c>
      <c r="H201" s="71">
        <v>42</v>
      </c>
    </row>
  </sheetData>
  <sheetProtection/>
  <mergeCells count="2">
    <mergeCell ref="B17:F17"/>
    <mergeCell ref="B18:F18"/>
  </mergeCells>
  <printOptions/>
  <pageMargins left="0.69" right="0.26" top="0.27" bottom="0.2" header="0.2" footer="0.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2015-12-26T12:59:27Z</cp:lastPrinted>
  <dcterms:created xsi:type="dcterms:W3CDTF">2007-11-12T16:23:20Z</dcterms:created>
  <dcterms:modified xsi:type="dcterms:W3CDTF">2016-12-07T11:50:31Z</dcterms:modified>
  <cp:category/>
  <cp:version/>
  <cp:contentType/>
  <cp:contentStatus/>
</cp:coreProperties>
</file>